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xagoncomposites-my.sharepoint.com/personal/mathias_meidell_hexagonpurus_com/Documents/Documents/Mathias/"/>
    </mc:Choice>
  </mc:AlternateContent>
  <xr:revisionPtr revIDLastSave="0" documentId="8_{80522A1E-1243-4F9B-A520-FED5ACC405AF}" xr6:coauthVersionLast="47" xr6:coauthVersionMax="47" xr10:uidLastSave="{00000000-0000-0000-0000-000000000000}"/>
  <bookViews>
    <workbookView xWindow="38295" yWindow="0" windowWidth="38610" windowHeight="20985" xr2:uid="{2C7D2708-BCAE-4F5A-BAF1-376E7183CA6A}"/>
  </bookViews>
  <sheets>
    <sheet name="Group &amp; segment P&amp;Ls" sheetId="1" r:id="rId1"/>
    <sheet name="Group BS" sheetId="2" r:id="rId2"/>
    <sheet name="Group CF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1" i="1" l="1"/>
  <c r="G5" i="1"/>
  <c r="G6" i="1"/>
  <c r="C7" i="1"/>
  <c r="D7" i="1"/>
  <c r="E7" i="1"/>
  <c r="F7" i="1"/>
  <c r="G9" i="1"/>
  <c r="G10" i="1"/>
  <c r="G11" i="1"/>
  <c r="C12" i="1"/>
  <c r="D12" i="1"/>
  <c r="E12" i="1"/>
  <c r="F12" i="1"/>
  <c r="G14" i="1"/>
  <c r="G17" i="1"/>
  <c r="G18" i="1"/>
  <c r="G19" i="1"/>
  <c r="G21" i="1"/>
  <c r="G7" i="1" l="1"/>
  <c r="D13" i="1"/>
  <c r="F13" i="1"/>
  <c r="G12" i="1"/>
  <c r="E13" i="1"/>
  <c r="C13" i="1"/>
  <c r="D15" i="1" l="1"/>
  <c r="G13" i="1"/>
  <c r="C15" i="1"/>
  <c r="F15" i="1"/>
  <c r="E15" i="1"/>
  <c r="D20" i="1" l="1"/>
  <c r="D22" i="1" s="1"/>
  <c r="F20" i="1"/>
  <c r="F22" i="1" s="1"/>
  <c r="G15" i="1"/>
  <c r="C20" i="1"/>
  <c r="E20" i="1"/>
  <c r="E22" i="1" s="1"/>
  <c r="G20" i="1" l="1"/>
  <c r="C22" i="1"/>
  <c r="G22" i="1" l="1"/>
</calcChain>
</file>

<file path=xl/sharedStrings.xml><?xml version="1.0" encoding="utf-8"?>
<sst xmlns="http://schemas.openxmlformats.org/spreadsheetml/2006/main" count="220" uniqueCount="119">
  <si>
    <t>Hexagon Purus Group Profit &amp; Loss Statement</t>
  </si>
  <si>
    <t>Figures in NOK' 000</t>
  </si>
  <si>
    <t>Q1'21</t>
  </si>
  <si>
    <t>Q2'21</t>
  </si>
  <si>
    <t>Q3'21</t>
  </si>
  <si>
    <t>Q4'21</t>
  </si>
  <si>
    <t>FY'21</t>
  </si>
  <si>
    <t>Q1'22</t>
  </si>
  <si>
    <t>Q2'22</t>
  </si>
  <si>
    <t>Q3'22</t>
  </si>
  <si>
    <t>Q4'22</t>
  </si>
  <si>
    <t>FY'22</t>
  </si>
  <si>
    <t>Q1'23</t>
  </si>
  <si>
    <t>Q2'23</t>
  </si>
  <si>
    <t>Q3'23</t>
  </si>
  <si>
    <t>Q4'23</t>
  </si>
  <si>
    <t>FY'23</t>
  </si>
  <si>
    <t>Q1'24</t>
  </si>
  <si>
    <t>Q2'24</t>
  </si>
  <si>
    <t>Q3'24</t>
  </si>
  <si>
    <t>Q4'24</t>
  </si>
  <si>
    <t>FY'24</t>
  </si>
  <si>
    <t>Total revenue</t>
  </si>
  <si>
    <t>Cost of materials</t>
  </si>
  <si>
    <t>Payroll and social security expenses</t>
  </si>
  <si>
    <t>Other operating expenses</t>
  </si>
  <si>
    <t>Total operating expenses before depreciation</t>
  </si>
  <si>
    <t>Operating profit before depreciation (EBITDA)</t>
  </si>
  <si>
    <t>Operating profit (EBIT)</t>
  </si>
  <si>
    <t>Share of profit/loss from investments in associates</t>
  </si>
  <si>
    <t>Finance income</t>
  </si>
  <si>
    <t>Finance expense</t>
  </si>
  <si>
    <t>Profit/loss before tax from continuing operations</t>
  </si>
  <si>
    <t>Tax expense</t>
  </si>
  <si>
    <t>Profit/loss after tax from continuing operations</t>
  </si>
  <si>
    <t>Segment Condensed Profit &amp; Loss Statements</t>
  </si>
  <si>
    <t>Hydrogen Mobility &amp; Infrastructure (HMI)</t>
  </si>
  <si>
    <t xml:space="preserve">Total operating expenses </t>
  </si>
  <si>
    <t xml:space="preserve">Battery Systems &amp; Vehicle Integration </t>
  </si>
  <si>
    <t>Total operating expenses</t>
  </si>
  <si>
    <t>Other &amp; Eliminations</t>
  </si>
  <si>
    <t xml:space="preserve">Group Balance Sheet </t>
  </si>
  <si>
    <t>Property, plant and equipment</t>
  </si>
  <si>
    <t>Right-of-use assets</t>
  </si>
  <si>
    <t>Intangible assets</t>
  </si>
  <si>
    <t>Investment in associates and joint ventures</t>
  </si>
  <si>
    <t>Non-current financial assets</t>
  </si>
  <si>
    <t>Non-current assets</t>
  </si>
  <si>
    <t>Deferred tax assets</t>
  </si>
  <si>
    <t>Total non-current assets</t>
  </si>
  <si>
    <t>Inventories</t>
  </si>
  <si>
    <t>Trade receivables</t>
  </si>
  <si>
    <t>Contract assets (incl. prepayments)</t>
  </si>
  <si>
    <t>Other current financial assets</t>
  </si>
  <si>
    <t>Cash and short-term deposits</t>
  </si>
  <si>
    <t xml:space="preserve">Total current assets </t>
  </si>
  <si>
    <t xml:space="preserve"> Assets held for sale</t>
  </si>
  <si>
    <t>Total assets</t>
  </si>
  <si>
    <t>Issued capital and share premium</t>
  </si>
  <si>
    <t>Other equity</t>
  </si>
  <si>
    <t>Equity attributable to equity holders of the parent</t>
  </si>
  <si>
    <t>Non-controlling interests</t>
  </si>
  <si>
    <t>Total equity</t>
  </si>
  <si>
    <t>Interest-bearing loans and borrowings, related party</t>
  </si>
  <si>
    <t>Lease liabilities</t>
  </si>
  <si>
    <t>Provisions</t>
  </si>
  <si>
    <t>Other non-current financial liabilities</t>
  </si>
  <si>
    <t>Net employee defined benefit liabilities</t>
  </si>
  <si>
    <t>Deferred tax liabilities</t>
  </si>
  <si>
    <t>Total non-current liabilities</t>
  </si>
  <si>
    <t>Trade and other payables</t>
  </si>
  <si>
    <t>Contract liabilities</t>
  </si>
  <si>
    <t>Lease liabilities, short term</t>
  </si>
  <si>
    <t>Income tax payable</t>
  </si>
  <si>
    <t>Other current financial liabilities</t>
  </si>
  <si>
    <t>Other current liabilities</t>
  </si>
  <si>
    <t xml:space="preserve">Total current liabilities </t>
  </si>
  <si>
    <t>Liabilities held for sale</t>
  </si>
  <si>
    <t>Total equity and liabilities</t>
  </si>
  <si>
    <t>Group Cash Flow (Ext. Reporting)</t>
  </si>
  <si>
    <t>Profit before tax</t>
  </si>
  <si>
    <t>Depreciation, amortisation and impairment</t>
  </si>
  <si>
    <t>Net interest expense</t>
  </si>
  <si>
    <t>Changes in net working capital</t>
  </si>
  <si>
    <t>Other adjustments to operating cash flows</t>
  </si>
  <si>
    <t>Net cash flow from operating activities</t>
  </si>
  <si>
    <t>Purchase of property, plant, and equipment, net of proceeds from sale</t>
  </si>
  <si>
    <t>Purchase and development of intangible assets</t>
  </si>
  <si>
    <t>Cash paid related to acquistion of subsidiary, net of cash acquired</t>
  </si>
  <si>
    <t>Investments in associated companies</t>
  </si>
  <si>
    <t>Loans to associated companies</t>
  </si>
  <si>
    <t>Proceeds from sale of shares in associated companies</t>
  </si>
  <si>
    <t>Interest received</t>
  </si>
  <si>
    <t>Net cash flow from investing activities</t>
  </si>
  <si>
    <t>Net repayment (-) / proceeds (+) from interest bearing loans</t>
  </si>
  <si>
    <t>Interest payments</t>
  </si>
  <si>
    <t>Repayment of lease liabilities (incl. interests)</t>
  </si>
  <si>
    <t>Net proceeds from share capital increase in parent company</t>
  </si>
  <si>
    <t>Net proceeds from share capital increase in subsidiary</t>
  </si>
  <si>
    <t>Net cash flow from financing activities</t>
  </si>
  <si>
    <t>Net change in cash and cash equivalents</t>
  </si>
  <si>
    <t>Net currency exchange differences on cash</t>
  </si>
  <si>
    <t>Cash and cash equivalents beginning of period</t>
  </si>
  <si>
    <t>Cash and cash equivalents end of period</t>
  </si>
  <si>
    <t>Q1'25</t>
  </si>
  <si>
    <t>Q2'25</t>
  </si>
  <si>
    <t>Q3'25</t>
  </si>
  <si>
    <t>Q4'25</t>
  </si>
  <si>
    <t>FY'25</t>
  </si>
  <si>
    <t>Q1'26</t>
  </si>
  <si>
    <t>Q2'26</t>
  </si>
  <si>
    <t>Q3'26</t>
  </si>
  <si>
    <t>Q4'26</t>
  </si>
  <si>
    <t>FY'26</t>
  </si>
  <si>
    <t>Other income (gain of sale of subsidiary and deconsolidation effect)</t>
  </si>
  <si>
    <t xml:space="preserve">Revenue </t>
  </si>
  <si>
    <t>Other income</t>
  </si>
  <si>
    <t>Total revenue and income</t>
  </si>
  <si>
    <t>Depreciation, amortization and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</si>
</sst>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YTD&quot;\ General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oleil"/>
      <family val="3"/>
    </font>
    <font>
      <b/>
      <sz val="11"/>
      <color theme="1"/>
      <name val="Soleil"/>
      <family val="3"/>
    </font>
    <font>
      <sz val="11"/>
      <name val="Soleil"/>
      <family val="3"/>
    </font>
    <font>
      <sz val="11"/>
      <color theme="4"/>
      <name val="Soleil"/>
      <family val="3"/>
    </font>
    <font>
      <b/>
      <sz val="12"/>
      <color theme="1"/>
      <name val="Soleil"/>
      <family val="3"/>
    </font>
    <font>
      <b/>
      <sz val="16"/>
      <color theme="0"/>
      <name val="Soleil"/>
      <family val="3"/>
    </font>
    <font>
      <b/>
      <sz val="11"/>
      <color theme="0"/>
      <name val="Soleil"/>
      <family val="3"/>
    </font>
    <font>
      <b/>
      <sz val="11"/>
      <name val="Soleil"/>
      <family val="3"/>
    </font>
    <font>
      <b/>
      <sz val="11"/>
      <color rgb="FF000000"/>
      <name val="Soleil"/>
      <family val="3"/>
    </font>
    <font>
      <sz val="11"/>
      <color rgb="FF000000"/>
      <name val="Soleil"/>
      <family val="3"/>
    </font>
    <font>
      <b/>
      <sz val="12"/>
      <name val="Soleil"/>
      <family val="3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125">
        <bgColor theme="8" tint="0.79998168889431442"/>
      </patternFill>
    </fill>
    <fill>
      <patternFill patternType="gray125">
        <bgColor theme="0"/>
      </patternFill>
    </fill>
    <fill>
      <patternFill patternType="solid">
        <fgColor rgb="FFD6D1CA"/>
        <bgColor indexed="64"/>
      </patternFill>
    </fill>
    <fill>
      <patternFill patternType="solid">
        <fgColor rgb="FF005B67"/>
        <bgColor indexed="64"/>
      </patternFill>
    </fill>
    <fill>
      <patternFill patternType="lightUp"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darkUp">
        <bgColor theme="0"/>
      </patternFill>
    </fill>
    <fill>
      <patternFill patternType="darkUp">
        <bgColor theme="8" tint="0.79998168889431442"/>
      </patternFill>
    </fill>
  </fills>
  <borders count="55">
    <border>
      <left/>
      <right/>
      <top/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0" tint="-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0" tint="-0.499984740745262"/>
      </left>
      <right/>
      <top/>
      <bottom style="thin">
        <color theme="1" tint="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0" tint="-0.499984740745262"/>
      </right>
      <top style="thin">
        <color theme="1" tint="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 style="medium">
        <color theme="0" tint="-0.499984740745262"/>
      </left>
      <right/>
      <top style="medium">
        <color theme="1" tint="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ck">
        <color rgb="FFFFFFFF"/>
      </top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0" tint="-0.499984740745262"/>
      </bottom>
      <diagonal/>
    </border>
    <border>
      <left style="medium">
        <color theme="1" tint="0.499984740745262"/>
      </left>
      <right/>
      <top/>
      <bottom style="thin">
        <color theme="0" tint="-0.499984740745262"/>
      </bottom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0" tint="-0.499984740745262"/>
      </bottom>
      <diagonal/>
    </border>
    <border>
      <left/>
      <right/>
      <top style="medium">
        <color theme="1" tint="0.499984740745262"/>
      </top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2" fillId="2" borderId="0" xfId="0" applyFont="1" applyFill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horizontal="right" vertical="center"/>
    </xf>
    <xf numFmtId="3" fontId="3" fillId="4" borderId="3" xfId="0" applyNumberFormat="1" applyFont="1" applyFill="1" applyBorder="1" applyAlignment="1">
      <alignment horizontal="right" vertical="center"/>
    </xf>
    <xf numFmtId="3" fontId="3" fillId="4" borderId="2" xfId="0" applyNumberFormat="1" applyFont="1" applyFill="1" applyBorder="1" applyAlignment="1">
      <alignment vertical="center"/>
    </xf>
    <xf numFmtId="3" fontId="3" fillId="4" borderId="3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3" fontId="2" fillId="5" borderId="5" xfId="0" applyNumberFormat="1" applyFont="1" applyFill="1" applyBorder="1" applyAlignment="1">
      <alignment vertical="center"/>
    </xf>
    <xf numFmtId="3" fontId="5" fillId="5" borderId="0" xfId="0" applyNumberFormat="1" applyFont="1" applyFill="1" applyAlignment="1">
      <alignment horizontal="right" vertical="center"/>
    </xf>
    <xf numFmtId="3" fontId="5" fillId="5" borderId="6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vertical="center"/>
    </xf>
    <xf numFmtId="3" fontId="5" fillId="5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3" fontId="3" fillId="3" borderId="8" xfId="0" applyNumberFormat="1" applyFont="1" applyFill="1" applyBorder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3" fontId="3" fillId="3" borderId="10" xfId="0" applyNumberFormat="1" applyFont="1" applyFill="1" applyBorder="1" applyAlignment="1">
      <alignment horizontal="right" vertical="center"/>
    </xf>
    <xf numFmtId="3" fontId="3" fillId="4" borderId="8" xfId="0" applyNumberFormat="1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3" fontId="3" fillId="4" borderId="10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vertical="center"/>
    </xf>
    <xf numFmtId="3" fontId="3" fillId="4" borderId="10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vertical="center"/>
    </xf>
    <xf numFmtId="3" fontId="2" fillId="2" borderId="13" xfId="0" applyNumberFormat="1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3" fontId="2" fillId="5" borderId="12" xfId="0" applyNumberFormat="1" applyFont="1" applyFill="1" applyBorder="1" applyAlignment="1">
      <alignment vertical="center"/>
    </xf>
    <xf numFmtId="3" fontId="2" fillId="5" borderId="13" xfId="0" applyNumberFormat="1" applyFont="1" applyFill="1" applyBorder="1" applyAlignment="1">
      <alignment horizontal="right" vertical="center"/>
    </xf>
    <xf numFmtId="3" fontId="2" fillId="5" borderId="14" xfId="0" applyNumberFormat="1" applyFont="1" applyFill="1" applyBorder="1" applyAlignment="1">
      <alignment horizontal="right" vertical="center"/>
    </xf>
    <xf numFmtId="3" fontId="2" fillId="5" borderId="13" xfId="0" applyNumberFormat="1" applyFont="1" applyFill="1" applyBorder="1" applyAlignment="1">
      <alignment vertical="center"/>
    </xf>
    <xf numFmtId="3" fontId="2" fillId="5" borderId="14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3" fillId="3" borderId="12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3" fontId="3" fillId="3" borderId="13" xfId="0" applyNumberFormat="1" applyFont="1" applyFill="1" applyBorder="1" applyAlignment="1">
      <alignment horizontal="right" vertical="center"/>
    </xf>
    <xf numFmtId="3" fontId="3" fillId="3" borderId="14" xfId="0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vertical="center"/>
    </xf>
    <xf numFmtId="3" fontId="3" fillId="4" borderId="13" xfId="0" applyNumberFormat="1" applyFont="1" applyFill="1" applyBorder="1" applyAlignment="1">
      <alignment horizontal="right" vertical="center"/>
    </xf>
    <xf numFmtId="3" fontId="3" fillId="4" borderId="14" xfId="0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3" fontId="3" fillId="4" borderId="13" xfId="0" applyNumberFormat="1" applyFont="1" applyFill="1" applyBorder="1" applyAlignment="1">
      <alignment vertical="center"/>
    </xf>
    <xf numFmtId="3" fontId="3" fillId="4" borderId="14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6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7" borderId="19" xfId="0" applyFont="1" applyFill="1" applyBorder="1" applyAlignment="1">
      <alignment horizontal="left" vertical="center"/>
    </xf>
    <xf numFmtId="9" fontId="2" fillId="2" borderId="0" xfId="1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9" fontId="3" fillId="2" borderId="0" xfId="1" applyFont="1" applyFill="1" applyAlignment="1">
      <alignment horizontal="right" vertical="center"/>
    </xf>
    <xf numFmtId="3" fontId="3" fillId="3" borderId="21" xfId="0" applyNumberFormat="1" applyFont="1" applyFill="1" applyBorder="1" applyAlignment="1">
      <alignment vertical="center"/>
    </xf>
    <xf numFmtId="3" fontId="3" fillId="3" borderId="22" xfId="0" applyNumberFormat="1" applyFont="1" applyFill="1" applyBorder="1" applyAlignment="1">
      <alignment vertical="center"/>
    </xf>
    <xf numFmtId="3" fontId="3" fillId="3" borderId="23" xfId="0" applyNumberFormat="1" applyFont="1" applyFill="1" applyBorder="1" applyAlignment="1">
      <alignment vertical="center"/>
    </xf>
    <xf numFmtId="3" fontId="3" fillId="3" borderId="23" xfId="0" applyNumberFormat="1" applyFont="1" applyFill="1" applyBorder="1" applyAlignment="1">
      <alignment horizontal="right" vertical="center"/>
    </xf>
    <xf numFmtId="3" fontId="3" fillId="3" borderId="22" xfId="0" applyNumberFormat="1" applyFont="1" applyFill="1" applyBorder="1" applyAlignment="1">
      <alignment horizontal="right" vertical="center"/>
    </xf>
    <xf numFmtId="3" fontId="3" fillId="3" borderId="25" xfId="0" applyNumberFormat="1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3" fontId="3" fillId="3" borderId="26" xfId="0" applyNumberFormat="1" applyFont="1" applyFill="1" applyBorder="1" applyAlignment="1">
      <alignment vertical="center"/>
    </xf>
    <xf numFmtId="3" fontId="3" fillId="2" borderId="21" xfId="0" applyNumberFormat="1" applyFont="1" applyFill="1" applyBorder="1" applyAlignment="1">
      <alignment vertical="center"/>
    </xf>
    <xf numFmtId="3" fontId="3" fillId="2" borderId="22" xfId="0" applyNumberFormat="1" applyFont="1" applyFill="1" applyBorder="1" applyAlignment="1">
      <alignment vertical="center"/>
    </xf>
    <xf numFmtId="3" fontId="3" fillId="2" borderId="2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horizontal="right" vertical="center"/>
    </xf>
    <xf numFmtId="3" fontId="3" fillId="2" borderId="23" xfId="0" applyNumberFormat="1" applyFont="1" applyFill="1" applyBorder="1" applyAlignment="1">
      <alignment horizontal="right" vertical="center"/>
    </xf>
    <xf numFmtId="3" fontId="3" fillId="2" borderId="22" xfId="0" applyNumberFormat="1" applyFont="1" applyFill="1" applyBorder="1" applyAlignment="1">
      <alignment horizontal="right" vertical="center"/>
    </xf>
    <xf numFmtId="0" fontId="3" fillId="2" borderId="24" xfId="0" applyFont="1" applyFill="1" applyBorder="1" applyAlignment="1">
      <alignment vertical="center"/>
    </xf>
    <xf numFmtId="3" fontId="2" fillId="2" borderId="27" xfId="0" applyNumberFormat="1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horizontal="right" vertical="center"/>
    </xf>
    <xf numFmtId="3" fontId="3" fillId="3" borderId="25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right" vertical="center"/>
    </xf>
    <xf numFmtId="0" fontId="2" fillId="6" borderId="29" xfId="0" applyFont="1" applyFill="1" applyBorder="1" applyAlignment="1">
      <alignment horizontal="right" vertical="center"/>
    </xf>
    <xf numFmtId="0" fontId="2" fillId="6" borderId="30" xfId="0" applyFont="1" applyFill="1" applyBorder="1" applyAlignment="1">
      <alignment horizontal="right" vertical="center"/>
    </xf>
    <xf numFmtId="0" fontId="3" fillId="6" borderId="31" xfId="0" applyFont="1" applyFill="1" applyBorder="1" applyAlignment="1">
      <alignment horizontal="right" vertical="center"/>
    </xf>
    <xf numFmtId="0" fontId="2" fillId="6" borderId="32" xfId="0" applyFont="1" applyFill="1" applyBorder="1" applyAlignment="1">
      <alignment horizontal="right" vertical="center"/>
    </xf>
    <xf numFmtId="0" fontId="2" fillId="6" borderId="33" xfId="0" applyFont="1" applyFill="1" applyBorder="1" applyAlignment="1">
      <alignment horizontal="right" vertical="center"/>
    </xf>
    <xf numFmtId="0" fontId="2" fillId="6" borderId="34" xfId="0" applyFont="1" applyFill="1" applyBorder="1" applyAlignment="1">
      <alignment vertical="center"/>
    </xf>
    <xf numFmtId="0" fontId="7" fillId="7" borderId="3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 readingOrder="1"/>
    </xf>
    <xf numFmtId="3" fontId="4" fillId="2" borderId="0" xfId="0" applyNumberFormat="1" applyFont="1" applyFill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 wrapText="1" readingOrder="1"/>
    </xf>
    <xf numFmtId="3" fontId="9" fillId="3" borderId="12" xfId="0" applyNumberFormat="1" applyFont="1" applyFill="1" applyBorder="1" applyAlignment="1">
      <alignment vertical="center"/>
    </xf>
    <xf numFmtId="3" fontId="9" fillId="3" borderId="13" xfId="0" applyNumberFormat="1" applyFont="1" applyFill="1" applyBorder="1" applyAlignment="1">
      <alignment vertical="center"/>
    </xf>
    <xf numFmtId="3" fontId="9" fillId="3" borderId="14" xfId="0" applyNumberFormat="1" applyFont="1" applyFill="1" applyBorder="1" applyAlignment="1">
      <alignment vertical="center"/>
    </xf>
    <xf numFmtId="0" fontId="9" fillId="3" borderId="15" xfId="0" applyFont="1" applyFill="1" applyBorder="1" applyAlignment="1">
      <alignment horizontal="left" vertical="center" wrapText="1" readingOrder="1"/>
    </xf>
    <xf numFmtId="3" fontId="9" fillId="2" borderId="12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vertical="center"/>
    </xf>
    <xf numFmtId="3" fontId="9" fillId="2" borderId="14" xfId="0" applyNumberFormat="1" applyFont="1" applyFill="1" applyBorder="1" applyAlignment="1">
      <alignment vertical="center"/>
    </xf>
    <xf numFmtId="0" fontId="9" fillId="2" borderId="15" xfId="0" applyFont="1" applyFill="1" applyBorder="1" applyAlignment="1">
      <alignment horizontal="left" vertical="center" wrapText="1" readingOrder="1"/>
    </xf>
    <xf numFmtId="0" fontId="4" fillId="2" borderId="37" xfId="0" applyFont="1" applyFill="1" applyBorder="1" applyAlignment="1">
      <alignment horizontal="left" vertical="center" wrapText="1" readingOrder="1"/>
    </xf>
    <xf numFmtId="0" fontId="2" fillId="2" borderId="19" xfId="0" applyFont="1" applyFill="1" applyBorder="1" applyAlignment="1">
      <alignment vertical="center"/>
    </xf>
    <xf numFmtId="0" fontId="2" fillId="6" borderId="16" xfId="0" applyFont="1" applyFill="1" applyBorder="1" applyAlignment="1">
      <alignment horizontal="right" vertical="center"/>
    </xf>
    <xf numFmtId="0" fontId="2" fillId="6" borderId="17" xfId="0" applyFont="1" applyFill="1" applyBorder="1" applyAlignment="1">
      <alignment horizontal="right" vertical="center"/>
    </xf>
    <xf numFmtId="0" fontId="2" fillId="6" borderId="18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3" borderId="1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 vertical="center" wrapText="1" readingOrder="1"/>
    </xf>
    <xf numFmtId="0" fontId="4" fillId="2" borderId="15" xfId="0" applyFont="1" applyFill="1" applyBorder="1" applyAlignment="1">
      <alignment horizontal="left" vertical="center" wrapText="1" readingOrder="1"/>
    </xf>
    <xf numFmtId="3" fontId="3" fillId="2" borderId="5" xfId="0" applyNumberFormat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 wrapText="1" readingOrder="1"/>
    </xf>
    <xf numFmtId="0" fontId="2" fillId="2" borderId="42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9" fillId="3" borderId="0" xfId="0" applyNumberFormat="1" applyFont="1" applyFill="1" applyAlignment="1">
      <alignment vertical="center"/>
    </xf>
    <xf numFmtId="3" fontId="9" fillId="3" borderId="6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9" fillId="3" borderId="7" xfId="0" applyFont="1" applyFill="1" applyBorder="1" applyAlignment="1">
      <alignment horizontal="left" vertical="center" wrapText="1" readingOrder="1"/>
    </xf>
    <xf numFmtId="3" fontId="5" fillId="8" borderId="12" xfId="0" applyNumberFormat="1" applyFont="1" applyFill="1" applyBorder="1" applyAlignment="1">
      <alignment vertical="center"/>
    </xf>
    <xf numFmtId="3" fontId="5" fillId="8" borderId="13" xfId="0" applyNumberFormat="1" applyFont="1" applyFill="1" applyBorder="1" applyAlignment="1">
      <alignment vertical="center"/>
    </xf>
    <xf numFmtId="3" fontId="5" fillId="8" borderId="14" xfId="0" applyNumberFormat="1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vertical="center"/>
    </xf>
    <xf numFmtId="3" fontId="5" fillId="8" borderId="0" xfId="0" applyNumberFormat="1" applyFont="1" applyFill="1" applyAlignment="1">
      <alignment vertical="center"/>
    </xf>
    <xf numFmtId="3" fontId="5" fillId="8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164" fontId="2" fillId="6" borderId="28" xfId="0" applyNumberFormat="1" applyFont="1" applyFill="1" applyBorder="1" applyAlignment="1">
      <alignment horizontal="right" vertical="center"/>
    </xf>
    <xf numFmtId="164" fontId="2" fillId="6" borderId="29" xfId="0" applyNumberFormat="1" applyFont="1" applyFill="1" applyBorder="1" applyAlignment="1">
      <alignment horizontal="right" vertical="center"/>
    </xf>
    <xf numFmtId="164" fontId="2" fillId="6" borderId="30" xfId="0" applyNumberFormat="1" applyFont="1" applyFill="1" applyBorder="1" applyAlignment="1">
      <alignment horizontal="right" vertical="center"/>
    </xf>
    <xf numFmtId="3" fontId="9" fillId="3" borderId="14" xfId="0" applyNumberFormat="1" applyFont="1" applyFill="1" applyBorder="1" applyAlignment="1">
      <alignment horizontal="right" vertical="center"/>
    </xf>
    <xf numFmtId="3" fontId="9" fillId="3" borderId="13" xfId="0" applyNumberFormat="1" applyFont="1" applyFill="1" applyBorder="1" applyAlignment="1">
      <alignment horizontal="right" vertical="center"/>
    </xf>
    <xf numFmtId="3" fontId="9" fillId="3" borderId="12" xfId="0" applyNumberFormat="1" applyFont="1" applyFill="1" applyBorder="1" applyAlignment="1">
      <alignment horizontal="right" vertical="center"/>
    </xf>
    <xf numFmtId="3" fontId="9" fillId="3" borderId="5" xfId="0" applyNumberFormat="1" applyFont="1" applyFill="1" applyBorder="1" applyAlignment="1">
      <alignment vertical="center"/>
    </xf>
    <xf numFmtId="3" fontId="4" fillId="2" borderId="14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vertical="center"/>
    </xf>
    <xf numFmtId="3" fontId="4" fillId="2" borderId="14" xfId="0" applyNumberFormat="1" applyFont="1" applyFill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2" borderId="12" xfId="0" applyNumberFormat="1" applyFont="1" applyFill="1" applyBorder="1" applyAlignment="1">
      <alignment horizontal="right" vertical="center"/>
    </xf>
    <xf numFmtId="3" fontId="9" fillId="3" borderId="6" xfId="0" applyNumberFormat="1" applyFont="1" applyFill="1" applyBorder="1" applyAlignment="1">
      <alignment horizontal="right" vertical="center"/>
    </xf>
    <xf numFmtId="3" fontId="9" fillId="3" borderId="0" xfId="0" applyNumberFormat="1" applyFont="1" applyFill="1" applyAlignment="1">
      <alignment horizontal="right" vertical="center"/>
    </xf>
    <xf numFmtId="3" fontId="9" fillId="3" borderId="5" xfId="0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3" fontId="9" fillId="3" borderId="3" xfId="0" applyNumberFormat="1" applyFont="1" applyFill="1" applyBorder="1" applyAlignment="1">
      <alignment horizontal="right" vertical="center"/>
    </xf>
    <xf numFmtId="3" fontId="9" fillId="3" borderId="2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3" fontId="9" fillId="3" borderId="41" xfId="0" applyNumberFormat="1" applyFont="1" applyFill="1" applyBorder="1" applyAlignment="1">
      <alignment horizontal="right" vertical="center"/>
    </xf>
    <xf numFmtId="3" fontId="9" fillId="3" borderId="40" xfId="0" applyNumberFormat="1" applyFont="1" applyFill="1" applyBorder="1" applyAlignment="1">
      <alignment vertical="center"/>
    </xf>
    <xf numFmtId="3" fontId="4" fillId="2" borderId="43" xfId="0" applyNumberFormat="1" applyFont="1" applyFill="1" applyBorder="1" applyAlignment="1">
      <alignment horizontal="right" vertical="center"/>
    </xf>
    <xf numFmtId="3" fontId="4" fillId="2" borderId="42" xfId="0" applyNumberFormat="1" applyFont="1" applyFill="1" applyBorder="1" applyAlignment="1">
      <alignment vertical="center"/>
    </xf>
    <xf numFmtId="3" fontId="4" fillId="2" borderId="41" xfId="0" applyNumberFormat="1" applyFont="1" applyFill="1" applyBorder="1" applyAlignment="1">
      <alignment horizontal="right" vertical="center"/>
    </xf>
    <xf numFmtId="3" fontId="4" fillId="2" borderId="40" xfId="0" applyNumberFormat="1" applyFont="1" applyFill="1" applyBorder="1" applyAlignment="1">
      <alignment vertical="center"/>
    </xf>
    <xf numFmtId="3" fontId="9" fillId="3" borderId="43" xfId="0" applyNumberFormat="1" applyFont="1" applyFill="1" applyBorder="1" applyAlignment="1">
      <alignment horizontal="right" vertical="center"/>
    </xf>
    <xf numFmtId="3" fontId="9" fillId="3" borderId="42" xfId="0" applyNumberFormat="1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3" fontId="9" fillId="2" borderId="43" xfId="0" applyNumberFormat="1" applyFont="1" applyFill="1" applyBorder="1" applyAlignment="1">
      <alignment horizontal="right" vertical="center"/>
    </xf>
    <xf numFmtId="3" fontId="9" fillId="2" borderId="42" xfId="0" applyNumberFormat="1" applyFont="1" applyFill="1" applyBorder="1" applyAlignment="1">
      <alignment vertical="center"/>
    </xf>
    <xf numFmtId="3" fontId="9" fillId="3" borderId="39" xfId="0" applyNumberFormat="1" applyFont="1" applyFill="1" applyBorder="1" applyAlignment="1">
      <alignment horizontal="right" vertical="center"/>
    </xf>
    <xf numFmtId="3" fontId="9" fillId="3" borderId="20" xfId="0" applyNumberFormat="1" applyFont="1" applyFill="1" applyBorder="1" applyAlignment="1">
      <alignment vertical="center"/>
    </xf>
    <xf numFmtId="3" fontId="9" fillId="3" borderId="38" xfId="0" applyNumberFormat="1" applyFont="1" applyFill="1" applyBorder="1" applyAlignment="1">
      <alignment vertical="center"/>
    </xf>
    <xf numFmtId="0" fontId="3" fillId="6" borderId="28" xfId="0" applyFont="1" applyFill="1" applyBorder="1" applyAlignment="1">
      <alignment horizontal="right" vertical="center"/>
    </xf>
    <xf numFmtId="9" fontId="2" fillId="2" borderId="0" xfId="1" applyFont="1" applyFill="1" applyBorder="1" applyAlignment="1">
      <alignment horizontal="right" vertical="center"/>
    </xf>
    <xf numFmtId="2" fontId="2" fillId="2" borderId="0" xfId="1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3" fontId="3" fillId="3" borderId="12" xfId="0" applyNumberFormat="1" applyFont="1" applyFill="1" applyBorder="1" applyAlignment="1">
      <alignment horizontal="right" vertical="center"/>
    </xf>
    <xf numFmtId="3" fontId="3" fillId="3" borderId="8" xfId="0" applyNumberFormat="1" applyFont="1" applyFill="1" applyBorder="1" applyAlignment="1">
      <alignment horizontal="right" vertical="center"/>
    </xf>
    <xf numFmtId="3" fontId="9" fillId="3" borderId="47" xfId="0" applyNumberFormat="1" applyFont="1" applyFill="1" applyBorder="1" applyAlignment="1">
      <alignment vertical="center"/>
    </xf>
    <xf numFmtId="0" fontId="9" fillId="3" borderId="48" xfId="0" applyFont="1" applyFill="1" applyBorder="1" applyAlignment="1">
      <alignment horizontal="left" vertical="center" wrapText="1" readingOrder="1"/>
    </xf>
    <xf numFmtId="3" fontId="9" fillId="3" borderId="49" xfId="0" applyNumberFormat="1" applyFont="1" applyFill="1" applyBorder="1" applyAlignment="1">
      <alignment vertical="center"/>
    </xf>
    <xf numFmtId="3" fontId="9" fillId="3" borderId="50" xfId="0" applyNumberFormat="1" applyFont="1" applyFill="1" applyBorder="1" applyAlignment="1">
      <alignment vertical="center"/>
    </xf>
    <xf numFmtId="3" fontId="3" fillId="3" borderId="13" xfId="0" applyNumberFormat="1" applyFont="1" applyFill="1" applyBorder="1" applyAlignment="1">
      <alignment vertical="center"/>
    </xf>
    <xf numFmtId="3" fontId="2" fillId="2" borderId="13" xfId="0" applyNumberFormat="1" applyFont="1" applyFill="1" applyBorder="1" applyAlignment="1">
      <alignment vertical="center"/>
    </xf>
    <xf numFmtId="3" fontId="4" fillId="9" borderId="0" xfId="0" applyNumberFormat="1" applyFont="1" applyFill="1" applyAlignment="1">
      <alignment vertical="center"/>
    </xf>
    <xf numFmtId="0" fontId="4" fillId="9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3" fontId="10" fillId="9" borderId="0" xfId="0" applyNumberFormat="1" applyFont="1" applyFill="1" applyAlignment="1">
      <alignment horizontal="right" vertical="center"/>
    </xf>
    <xf numFmtId="3" fontId="11" fillId="9" borderId="0" xfId="0" applyNumberFormat="1" applyFont="1" applyFill="1" applyAlignment="1">
      <alignment horizontal="right" vertical="center"/>
    </xf>
    <xf numFmtId="3" fontId="4" fillId="9" borderId="6" xfId="0" applyNumberFormat="1" applyFont="1" applyFill="1" applyBorder="1" applyAlignment="1">
      <alignment vertical="center"/>
    </xf>
    <xf numFmtId="0" fontId="11" fillId="9" borderId="6" xfId="0" applyFont="1" applyFill="1" applyBorder="1" applyAlignment="1">
      <alignment vertical="center"/>
    </xf>
    <xf numFmtId="3" fontId="10" fillId="9" borderId="6" xfId="0" applyNumberFormat="1" applyFont="1" applyFill="1" applyBorder="1" applyAlignment="1">
      <alignment horizontal="right" vertical="center"/>
    </xf>
    <xf numFmtId="3" fontId="10" fillId="10" borderId="3" xfId="0" applyNumberFormat="1" applyFont="1" applyFill="1" applyBorder="1" applyAlignment="1">
      <alignment horizontal="right" vertical="center"/>
    </xf>
    <xf numFmtId="3" fontId="10" fillId="10" borderId="2" xfId="0" applyNumberFormat="1" applyFont="1" applyFill="1" applyBorder="1" applyAlignment="1">
      <alignment horizontal="right" vertical="center"/>
    </xf>
    <xf numFmtId="3" fontId="10" fillId="10" borderId="14" xfId="0" applyNumberFormat="1" applyFont="1" applyFill="1" applyBorder="1" applyAlignment="1">
      <alignment vertical="center"/>
    </xf>
    <xf numFmtId="3" fontId="10" fillId="10" borderId="13" xfId="0" applyNumberFormat="1" applyFont="1" applyFill="1" applyBorder="1" applyAlignment="1">
      <alignment vertical="center"/>
    </xf>
    <xf numFmtId="3" fontId="10" fillId="10" borderId="14" xfId="0" applyNumberFormat="1" applyFont="1" applyFill="1" applyBorder="1" applyAlignment="1">
      <alignment horizontal="right" vertical="center"/>
    </xf>
    <xf numFmtId="3" fontId="10" fillId="10" borderId="13" xfId="0" applyNumberFormat="1" applyFont="1" applyFill="1" applyBorder="1" applyAlignment="1">
      <alignment horizontal="right" vertical="center"/>
    </xf>
    <xf numFmtId="3" fontId="10" fillId="10" borderId="10" xfId="0" applyNumberFormat="1" applyFont="1" applyFill="1" applyBorder="1" applyAlignment="1">
      <alignment horizontal="right" vertical="center"/>
    </xf>
    <xf numFmtId="3" fontId="10" fillId="10" borderId="9" xfId="0" applyNumberFormat="1" applyFont="1" applyFill="1" applyBorder="1" applyAlignment="1">
      <alignment horizontal="right" vertical="center"/>
    </xf>
    <xf numFmtId="3" fontId="11" fillId="9" borderId="6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4" fillId="9" borderId="6" xfId="0" applyFont="1" applyFill="1" applyBorder="1" applyAlignment="1">
      <alignment vertical="center"/>
    </xf>
    <xf numFmtId="0" fontId="10" fillId="10" borderId="14" xfId="0" applyFont="1" applyFill="1" applyBorder="1" applyAlignment="1">
      <alignment vertical="center"/>
    </xf>
    <xf numFmtId="0" fontId="10" fillId="10" borderId="13" xfId="0" applyFont="1" applyFill="1" applyBorder="1" applyAlignment="1">
      <alignment vertical="center"/>
    </xf>
    <xf numFmtId="0" fontId="11" fillId="9" borderId="14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/>
    </xf>
    <xf numFmtId="3" fontId="9" fillId="3" borderId="51" xfId="0" applyNumberFormat="1" applyFont="1" applyFill="1" applyBorder="1" applyAlignment="1">
      <alignment horizontal="right" vertical="center"/>
    </xf>
    <xf numFmtId="3" fontId="9" fillId="3" borderId="53" xfId="0" applyNumberFormat="1" applyFont="1" applyFill="1" applyBorder="1" applyAlignment="1">
      <alignment horizontal="right" vertical="center"/>
    </xf>
    <xf numFmtId="3" fontId="9" fillId="3" borderId="52" xfId="0" applyNumberFormat="1" applyFont="1" applyFill="1" applyBorder="1" applyAlignment="1">
      <alignment horizontal="right" vertical="center"/>
    </xf>
    <xf numFmtId="3" fontId="9" fillId="3" borderId="49" xfId="0" applyNumberFormat="1" applyFont="1" applyFill="1" applyBorder="1" applyAlignment="1">
      <alignment horizontal="right" vertical="center"/>
    </xf>
    <xf numFmtId="3" fontId="9" fillId="3" borderId="47" xfId="0" applyNumberFormat="1" applyFont="1" applyFill="1" applyBorder="1" applyAlignment="1">
      <alignment horizontal="right" vertical="center"/>
    </xf>
    <xf numFmtId="3" fontId="9" fillId="3" borderId="5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2" borderId="54" xfId="0" applyNumberFormat="1" applyFont="1" applyFill="1" applyBorder="1" applyAlignment="1">
      <alignment horizontal="right" vertical="center"/>
    </xf>
    <xf numFmtId="1" fontId="2" fillId="6" borderId="29" xfId="0" applyNumberFormat="1" applyFont="1" applyFill="1" applyBorder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3" fontId="11" fillId="9" borderId="6" xfId="0" applyNumberFormat="1" applyFont="1" applyFill="1" applyBorder="1" applyAlignment="1">
      <alignment vertical="center"/>
    </xf>
    <xf numFmtId="3" fontId="11" fillId="9" borderId="0" xfId="0" applyNumberFormat="1" applyFont="1" applyFill="1" applyAlignment="1">
      <alignment vertical="center"/>
    </xf>
    <xf numFmtId="3" fontId="11" fillId="9" borderId="14" xfId="0" applyNumberFormat="1" applyFont="1" applyFill="1" applyBorder="1" applyAlignment="1">
      <alignment vertical="center"/>
    </xf>
    <xf numFmtId="3" fontId="11" fillId="9" borderId="13" xfId="0" applyNumberFormat="1" applyFont="1" applyFill="1" applyBorder="1" applyAlignment="1">
      <alignment vertical="center"/>
    </xf>
    <xf numFmtId="4" fontId="2" fillId="6" borderId="28" xfId="0" applyNumberFormat="1" applyFont="1" applyFill="1" applyBorder="1" applyAlignment="1">
      <alignment horizontal="right" vertical="center"/>
    </xf>
    <xf numFmtId="4" fontId="2" fillId="2" borderId="5" xfId="0" applyNumberFormat="1" applyFont="1" applyFill="1" applyBorder="1" applyAlignment="1">
      <alignment vertical="center"/>
    </xf>
    <xf numFmtId="3" fontId="4" fillId="11" borderId="0" xfId="0" applyNumberFormat="1" applyFont="1" applyFill="1" applyAlignment="1">
      <alignment vertical="center"/>
    </xf>
    <xf numFmtId="3" fontId="4" fillId="11" borderId="5" xfId="0" applyNumberFormat="1" applyFont="1" applyFill="1" applyBorder="1" applyAlignment="1">
      <alignment vertical="center"/>
    </xf>
    <xf numFmtId="3" fontId="3" fillId="12" borderId="13" xfId="0" applyNumberFormat="1" applyFont="1" applyFill="1" applyBorder="1" applyAlignment="1">
      <alignment vertical="center"/>
    </xf>
    <xf numFmtId="3" fontId="3" fillId="12" borderId="12" xfId="0" applyNumberFormat="1" applyFont="1" applyFill="1" applyBorder="1" applyAlignment="1">
      <alignment vertical="center"/>
    </xf>
    <xf numFmtId="3" fontId="2" fillId="11" borderId="0" xfId="0" applyNumberFormat="1" applyFont="1" applyFill="1" applyAlignment="1">
      <alignment vertical="center"/>
    </xf>
    <xf numFmtId="3" fontId="2" fillId="11" borderId="5" xfId="0" applyNumberFormat="1" applyFont="1" applyFill="1" applyBorder="1" applyAlignment="1">
      <alignment vertical="center"/>
    </xf>
    <xf numFmtId="3" fontId="3" fillId="11" borderId="0" xfId="0" applyNumberFormat="1" applyFont="1" applyFill="1" applyAlignment="1">
      <alignment horizontal="right" vertical="center"/>
    </xf>
    <xf numFmtId="3" fontId="3" fillId="11" borderId="5" xfId="0" applyNumberFormat="1" applyFont="1" applyFill="1" applyBorder="1" applyAlignment="1">
      <alignment horizontal="right" vertical="center"/>
    </xf>
    <xf numFmtId="3" fontId="3" fillId="12" borderId="9" xfId="0" applyNumberFormat="1" applyFont="1" applyFill="1" applyBorder="1" applyAlignment="1">
      <alignment horizontal="right" vertical="center"/>
    </xf>
    <xf numFmtId="3" fontId="3" fillId="12" borderId="8" xfId="0" applyNumberFormat="1" applyFont="1" applyFill="1" applyBorder="1" applyAlignment="1">
      <alignment horizontal="right" vertical="center"/>
    </xf>
    <xf numFmtId="3" fontId="3" fillId="12" borderId="13" xfId="0" applyNumberFormat="1" applyFont="1" applyFill="1" applyBorder="1" applyAlignment="1">
      <alignment horizontal="right" vertical="center"/>
    </xf>
    <xf numFmtId="3" fontId="3" fillId="12" borderId="12" xfId="0" applyNumberFormat="1" applyFont="1" applyFill="1" applyBorder="1" applyAlignment="1">
      <alignment horizontal="right" vertical="center"/>
    </xf>
    <xf numFmtId="3" fontId="3" fillId="12" borderId="2" xfId="0" applyNumberFormat="1" applyFont="1" applyFill="1" applyBorder="1" applyAlignment="1">
      <alignment horizontal="right" vertical="center"/>
    </xf>
    <xf numFmtId="3" fontId="3" fillId="12" borderId="1" xfId="0" applyNumberFormat="1" applyFont="1" applyFill="1" applyBorder="1" applyAlignment="1">
      <alignment horizontal="right" vertical="center"/>
    </xf>
    <xf numFmtId="3" fontId="2" fillId="11" borderId="0" xfId="0" applyNumberFormat="1" applyFont="1" applyFill="1" applyAlignment="1">
      <alignment horizontal="right" vertical="center"/>
    </xf>
    <xf numFmtId="3" fontId="2" fillId="11" borderId="5" xfId="0" applyNumberFormat="1" applyFont="1" applyFill="1" applyBorder="1" applyAlignment="1">
      <alignment horizontal="right" vertical="center"/>
    </xf>
    <xf numFmtId="3" fontId="4" fillId="11" borderId="5" xfId="0" applyNumberFormat="1" applyFont="1" applyFill="1" applyBorder="1" applyAlignment="1">
      <alignment horizontal="right" vertical="center"/>
    </xf>
    <xf numFmtId="3" fontId="9" fillId="12" borderId="50" xfId="0" applyNumberFormat="1" applyFont="1" applyFill="1" applyBorder="1" applyAlignment="1">
      <alignment vertical="center"/>
    </xf>
    <xf numFmtId="3" fontId="9" fillId="12" borderId="12" xfId="0" applyNumberFormat="1" applyFont="1" applyFill="1" applyBorder="1" applyAlignment="1">
      <alignment vertical="center"/>
    </xf>
    <xf numFmtId="3" fontId="9" fillId="11" borderId="12" xfId="0" applyNumberFormat="1" applyFont="1" applyFill="1" applyBorder="1" applyAlignment="1">
      <alignment vertical="center"/>
    </xf>
    <xf numFmtId="3" fontId="9" fillId="12" borderId="12" xfId="0" applyNumberFormat="1" applyFont="1" applyFill="1" applyBorder="1" applyAlignment="1">
      <alignment horizontal="right" vertical="center"/>
    </xf>
    <xf numFmtId="3" fontId="9" fillId="12" borderId="52" xfId="0" applyNumberFormat="1" applyFont="1" applyFill="1" applyBorder="1" applyAlignment="1">
      <alignment horizontal="right" vertical="center"/>
    </xf>
    <xf numFmtId="3" fontId="9" fillId="11" borderId="5" xfId="0" applyNumberFormat="1" applyFont="1" applyFill="1" applyBorder="1" applyAlignment="1">
      <alignment horizontal="right" vertical="center"/>
    </xf>
    <xf numFmtId="3" fontId="9" fillId="12" borderId="50" xfId="0" applyNumberFormat="1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3143B-676C-4134-AB88-366C59EE1436}">
  <dimension ref="A1:AK52"/>
  <sheetViews>
    <sheetView tabSelected="1" zoomScale="70" zoomScaleNormal="70" workbookViewId="0">
      <pane xSplit="1" ySplit="4" topLeftCell="B5" activePane="bottomRight" state="frozen"/>
      <selection pane="topRight" activeCell="M71" sqref="M71"/>
      <selection pane="bottomLeft" activeCell="M71" sqref="M71"/>
      <selection pane="bottomRight" activeCell="AQ41" sqref="AQ41"/>
    </sheetView>
  </sheetViews>
  <sheetFormatPr defaultColWidth="9.140625" defaultRowHeight="17.25" outlineLevelCol="1" x14ac:dyDescent="0.25"/>
  <cols>
    <col min="1" max="1" width="70.42578125" style="1" customWidth="1"/>
    <col min="2" max="2" width="2.42578125" style="1" customWidth="1"/>
    <col min="3" max="7" width="13.7109375" style="1" customWidth="1" outlineLevel="1"/>
    <col min="8" max="8" width="2.42578125" style="1" customWidth="1"/>
    <col min="9" max="13" width="13.7109375" style="1" customWidth="1" outlineLevel="1"/>
    <col min="14" max="14" width="2.42578125" style="1" customWidth="1"/>
    <col min="15" max="19" width="13.7109375" style="1" customWidth="1" outlineLevel="1"/>
    <col min="20" max="20" width="2.42578125" style="1" customWidth="1"/>
    <col min="21" max="25" width="13.7109375" style="1" customWidth="1" outlineLevel="1"/>
    <col min="26" max="26" width="2.42578125" style="1" customWidth="1"/>
    <col min="27" max="31" width="13.7109375" style="1" customWidth="1" outlineLevel="1"/>
    <col min="32" max="32" width="2.42578125" style="1" customWidth="1"/>
    <col min="33" max="36" width="13.7109375" style="1" customWidth="1" outlineLevel="1"/>
    <col min="37" max="37" width="9.140625" style="1" outlineLevel="1"/>
    <col min="38" max="16384" width="9.140625" style="1"/>
  </cols>
  <sheetData>
    <row r="1" spans="1:37" ht="18" thickBot="1" x14ac:dyDescent="0.3"/>
    <row r="2" spans="1:37" ht="30" customHeight="1" thickBot="1" x14ac:dyDescent="0.3">
      <c r="A2" s="100" t="s">
        <v>0</v>
      </c>
      <c r="B2" s="66"/>
      <c r="C2" s="254">
        <v>2021</v>
      </c>
      <c r="D2" s="254"/>
      <c r="E2" s="254"/>
      <c r="F2" s="254"/>
      <c r="G2" s="254"/>
      <c r="H2" s="66"/>
      <c r="I2" s="254">
        <v>2022</v>
      </c>
      <c r="J2" s="254"/>
      <c r="K2" s="254"/>
      <c r="L2" s="254"/>
      <c r="M2" s="254"/>
      <c r="N2" s="66"/>
      <c r="O2" s="263">
        <v>2023</v>
      </c>
      <c r="P2" s="263"/>
      <c r="Q2" s="263"/>
      <c r="R2" s="263"/>
      <c r="S2" s="264"/>
      <c r="T2" s="66"/>
      <c r="U2" s="257">
        <v>2024</v>
      </c>
      <c r="V2" s="258"/>
      <c r="W2" s="258"/>
      <c r="X2" s="258"/>
      <c r="Y2" s="259"/>
      <c r="AA2" s="257">
        <v>2025</v>
      </c>
      <c r="AB2" s="258"/>
      <c r="AC2" s="258"/>
      <c r="AD2" s="258"/>
      <c r="AE2" s="259"/>
      <c r="AG2" s="257">
        <v>2026</v>
      </c>
      <c r="AH2" s="258"/>
      <c r="AI2" s="258"/>
      <c r="AJ2" s="258"/>
      <c r="AK2" s="259"/>
    </row>
    <row r="3" spans="1:37" ht="18" thickBot="1" x14ac:dyDescent="0.3">
      <c r="A3" s="99" t="s">
        <v>1</v>
      </c>
      <c r="B3" s="64"/>
      <c r="C3" s="98" t="s">
        <v>2</v>
      </c>
      <c r="D3" s="97" t="s">
        <v>3</v>
      </c>
      <c r="E3" s="97" t="s">
        <v>4</v>
      </c>
      <c r="F3" s="97" t="s">
        <v>5</v>
      </c>
      <c r="G3" s="96" t="s">
        <v>6</v>
      </c>
      <c r="H3" s="64"/>
      <c r="I3" s="98" t="s">
        <v>7</v>
      </c>
      <c r="J3" s="97" t="s">
        <v>8</v>
      </c>
      <c r="K3" s="97" t="s">
        <v>9</v>
      </c>
      <c r="L3" s="97" t="s">
        <v>10</v>
      </c>
      <c r="M3" s="96" t="s">
        <v>11</v>
      </c>
      <c r="N3" s="64"/>
      <c r="O3" s="98" t="s">
        <v>12</v>
      </c>
      <c r="P3" s="97" t="s">
        <v>13</v>
      </c>
      <c r="Q3" s="97" t="s">
        <v>14</v>
      </c>
      <c r="R3" s="97" t="s">
        <v>15</v>
      </c>
      <c r="S3" s="96" t="s">
        <v>16</v>
      </c>
      <c r="T3" s="64"/>
      <c r="U3" s="95" t="s">
        <v>17</v>
      </c>
      <c r="V3" s="94" t="s">
        <v>18</v>
      </c>
      <c r="W3" s="94" t="s">
        <v>19</v>
      </c>
      <c r="X3" s="94" t="s">
        <v>20</v>
      </c>
      <c r="Y3" s="178" t="s">
        <v>21</v>
      </c>
      <c r="AA3" s="95" t="s">
        <v>104</v>
      </c>
      <c r="AB3" s="94" t="s">
        <v>105</v>
      </c>
      <c r="AC3" s="94" t="s">
        <v>106</v>
      </c>
      <c r="AD3" s="94" t="s">
        <v>107</v>
      </c>
      <c r="AE3" s="178" t="s">
        <v>108</v>
      </c>
      <c r="AG3" s="95" t="s">
        <v>109</v>
      </c>
      <c r="AH3" s="94" t="s">
        <v>110</v>
      </c>
      <c r="AI3" s="94" t="s">
        <v>111</v>
      </c>
      <c r="AJ3" s="94" t="s">
        <v>112</v>
      </c>
      <c r="AK3" s="178" t="s">
        <v>113</v>
      </c>
    </row>
    <row r="4" spans="1:37" ht="8.25" customHeight="1" x14ac:dyDescent="0.25">
      <c r="A4" s="23"/>
      <c r="C4" s="92"/>
      <c r="D4" s="91"/>
      <c r="E4" s="91"/>
      <c r="F4" s="91"/>
      <c r="G4" s="90"/>
      <c r="I4" s="92"/>
      <c r="J4" s="91"/>
      <c r="K4" s="91"/>
      <c r="L4" s="91"/>
      <c r="M4" s="90"/>
      <c r="O4" s="92"/>
      <c r="P4" s="91"/>
      <c r="Q4" s="91"/>
      <c r="R4" s="91"/>
      <c r="S4" s="90"/>
      <c r="U4" s="57"/>
      <c r="Y4" s="56"/>
      <c r="AA4" s="57"/>
      <c r="AE4" s="56"/>
      <c r="AG4" s="57"/>
      <c r="AK4" s="56"/>
    </row>
    <row r="5" spans="1:37" x14ac:dyDescent="0.25">
      <c r="A5" s="23" t="s">
        <v>115</v>
      </c>
      <c r="C5" s="17">
        <v>51418</v>
      </c>
      <c r="D5" s="16">
        <v>93921</v>
      </c>
      <c r="E5" s="16">
        <v>102743</v>
      </c>
      <c r="F5" s="16">
        <v>257957</v>
      </c>
      <c r="G5" s="89">
        <f>SUM(C5:F5)</f>
        <v>506039</v>
      </c>
      <c r="I5" s="17">
        <v>158875</v>
      </c>
      <c r="J5" s="16">
        <v>210073</v>
      </c>
      <c r="K5" s="16">
        <v>221707</v>
      </c>
      <c r="L5" s="16">
        <v>368550</v>
      </c>
      <c r="M5" s="63">
        <v>959205</v>
      </c>
      <c r="O5" s="17">
        <v>243375</v>
      </c>
      <c r="P5" s="16">
        <v>326978</v>
      </c>
      <c r="Q5" s="16">
        <v>378554.31400000007</v>
      </c>
      <c r="R5" s="16">
        <v>362903.62699999992</v>
      </c>
      <c r="S5" s="13">
        <v>1311810.9409999999</v>
      </c>
      <c r="U5" s="195">
        <v>405360</v>
      </c>
      <c r="V5" s="190">
        <v>527655</v>
      </c>
      <c r="W5" s="190">
        <v>514894</v>
      </c>
      <c r="X5" s="102">
        <v>395615.85454000003</v>
      </c>
      <c r="Y5" s="63">
        <v>1843524.62139</v>
      </c>
      <c r="AA5" s="195">
        <v>229629.88157999999</v>
      </c>
      <c r="AB5" s="190">
        <v>192577.17507</v>
      </c>
      <c r="AC5" s="190">
        <v>244791.93207000004</v>
      </c>
      <c r="AD5" s="102">
        <v>462603.91512999998</v>
      </c>
      <c r="AE5" s="63">
        <v>1129602.9038499999</v>
      </c>
      <c r="AG5" s="195">
        <v>270443.52954000002</v>
      </c>
      <c r="AH5" s="190">
        <v>141899.10175999999</v>
      </c>
      <c r="AI5" s="190">
        <v>141756.22473999992</v>
      </c>
      <c r="AJ5" s="229"/>
      <c r="AK5" s="230"/>
    </row>
    <row r="6" spans="1:37" x14ac:dyDescent="0.25">
      <c r="A6" s="23" t="s">
        <v>116</v>
      </c>
      <c r="C6" s="17">
        <v>114</v>
      </c>
      <c r="D6" s="16">
        <v>156</v>
      </c>
      <c r="E6" s="16">
        <v>532</v>
      </c>
      <c r="F6" s="16">
        <v>877</v>
      </c>
      <c r="G6" s="89">
        <f>SUM(C6:F6)</f>
        <v>1679</v>
      </c>
      <c r="I6" s="17">
        <v>172</v>
      </c>
      <c r="J6" s="16">
        <v>36</v>
      </c>
      <c r="K6" s="16">
        <v>663</v>
      </c>
      <c r="L6" s="16">
        <v>3849</v>
      </c>
      <c r="M6" s="63">
        <v>4720</v>
      </c>
      <c r="O6" s="17">
        <v>602</v>
      </c>
      <c r="P6" s="16">
        <v>2589</v>
      </c>
      <c r="Q6" s="16">
        <v>1899.6320000000001</v>
      </c>
      <c r="R6" s="16">
        <v>2712.655999999999</v>
      </c>
      <c r="S6" s="13">
        <v>7803.2879999999986</v>
      </c>
      <c r="U6" s="195">
        <v>1787</v>
      </c>
      <c r="V6" s="191">
        <v>695</v>
      </c>
      <c r="W6" s="190">
        <v>29144</v>
      </c>
      <c r="X6" s="102">
        <v>687.49323000000027</v>
      </c>
      <c r="Y6" s="63">
        <v>32314.386809999967</v>
      </c>
      <c r="AA6" s="195">
        <v>390.52334000000002</v>
      </c>
      <c r="AB6" s="191">
        <v>916.43164000000002</v>
      </c>
      <c r="AC6" s="190">
        <v>7533.6069200000002</v>
      </c>
      <c r="AD6" s="102">
        <v>5448.1256899999998</v>
      </c>
      <c r="AE6" s="63">
        <v>14288.687590000001</v>
      </c>
      <c r="AG6" s="195">
        <v>134838.32107000001</v>
      </c>
      <c r="AH6" s="190">
        <v>3926.5774999999999</v>
      </c>
      <c r="AI6" s="190">
        <v>8611.2420800000127</v>
      </c>
      <c r="AJ6" s="229"/>
      <c r="AK6" s="230"/>
    </row>
    <row r="7" spans="1:37" x14ac:dyDescent="0.25">
      <c r="A7" s="77" t="s">
        <v>117</v>
      </c>
      <c r="C7" s="74">
        <f>SUM(C5:C6)</f>
        <v>51532</v>
      </c>
      <c r="D7" s="88">
        <f>SUM(D5:D6)</f>
        <v>94077</v>
      </c>
      <c r="E7" s="88">
        <f>SUM(E5:E6)</f>
        <v>103275</v>
      </c>
      <c r="F7" s="75">
        <f>SUM(F5:F6)</f>
        <v>258834</v>
      </c>
      <c r="G7" s="87">
        <f>SUM(C7:F7)</f>
        <v>507718</v>
      </c>
      <c r="I7" s="74">
        <v>159047</v>
      </c>
      <c r="J7" s="44">
        <v>210109</v>
      </c>
      <c r="K7" s="44">
        <v>222370</v>
      </c>
      <c r="L7" s="75">
        <v>372399</v>
      </c>
      <c r="M7" s="71">
        <v>963925</v>
      </c>
      <c r="O7" s="74">
        <v>243977</v>
      </c>
      <c r="P7" s="44">
        <v>329567</v>
      </c>
      <c r="Q7" s="44">
        <v>380453.94600000005</v>
      </c>
      <c r="R7" s="44">
        <v>365616.28299999994</v>
      </c>
      <c r="S7" s="71">
        <v>1319614.2289999998</v>
      </c>
      <c r="U7" s="200">
        <v>407147</v>
      </c>
      <c r="V7" s="201">
        <v>528351</v>
      </c>
      <c r="W7" s="201">
        <v>544038</v>
      </c>
      <c r="X7" s="188">
        <v>396303.34777000005</v>
      </c>
      <c r="Y7" s="42">
        <v>1875839.0082</v>
      </c>
      <c r="AA7" s="200">
        <v>230020.40492</v>
      </c>
      <c r="AB7" s="201">
        <v>193493.60670999999</v>
      </c>
      <c r="AC7" s="201">
        <v>252325.53899000003</v>
      </c>
      <c r="AD7" s="188">
        <v>468052.04081999999</v>
      </c>
      <c r="AE7" s="42">
        <v>1143891.5914400001</v>
      </c>
      <c r="AG7" s="200">
        <v>405281.85061000002</v>
      </c>
      <c r="AH7" s="201">
        <v>145825.67926</v>
      </c>
      <c r="AI7" s="201">
        <v>150367.46681999994</v>
      </c>
      <c r="AJ7" s="231"/>
      <c r="AK7" s="232"/>
    </row>
    <row r="8" spans="1:37" ht="8.25" customHeight="1" x14ac:dyDescent="0.25">
      <c r="A8" s="23"/>
      <c r="C8" s="15"/>
      <c r="D8" s="14"/>
      <c r="E8" s="14"/>
      <c r="F8" s="14"/>
      <c r="G8" s="86"/>
      <c r="I8" s="61"/>
      <c r="J8" s="60"/>
      <c r="K8" s="60"/>
      <c r="L8" s="60"/>
      <c r="M8" s="13"/>
      <c r="O8" s="61"/>
      <c r="P8" s="179"/>
      <c r="Q8" s="179"/>
      <c r="R8" s="180"/>
      <c r="S8" s="13"/>
      <c r="U8" s="196"/>
      <c r="V8" s="192"/>
      <c r="W8" s="192"/>
      <c r="X8" s="14"/>
      <c r="Y8" s="13"/>
      <c r="AA8" s="196"/>
      <c r="AB8" s="192"/>
      <c r="AC8" s="192"/>
      <c r="AD8" s="14"/>
      <c r="AE8" s="13"/>
      <c r="AG8" s="196"/>
      <c r="AH8" s="192"/>
      <c r="AI8" s="192"/>
      <c r="AJ8" s="233"/>
      <c r="AK8" s="234"/>
    </row>
    <row r="9" spans="1:37" x14ac:dyDescent="0.25">
      <c r="A9" s="23" t="s">
        <v>23</v>
      </c>
      <c r="C9" s="103">
        <v>28939</v>
      </c>
      <c r="D9" s="102">
        <v>55223</v>
      </c>
      <c r="E9" s="102">
        <v>64360</v>
      </c>
      <c r="F9" s="102">
        <v>176044</v>
      </c>
      <c r="G9" s="13">
        <f t="shared" ref="G9:G15" si="0">SUM(C9:F9)</f>
        <v>324566</v>
      </c>
      <c r="I9" s="17">
        <v>65158</v>
      </c>
      <c r="J9" s="16">
        <v>137716</v>
      </c>
      <c r="K9" s="16">
        <v>120056</v>
      </c>
      <c r="L9" s="16">
        <v>265595</v>
      </c>
      <c r="M9" s="13">
        <v>588525</v>
      </c>
      <c r="O9" s="103">
        <v>156157</v>
      </c>
      <c r="P9" s="102">
        <v>178673</v>
      </c>
      <c r="Q9" s="102">
        <v>235803.23499999999</v>
      </c>
      <c r="R9" s="102">
        <v>206208.08700000006</v>
      </c>
      <c r="S9" s="13">
        <v>776841.32200000004</v>
      </c>
      <c r="U9" s="195">
        <v>220589</v>
      </c>
      <c r="V9" s="190">
        <v>327645</v>
      </c>
      <c r="W9" s="190">
        <v>302381</v>
      </c>
      <c r="X9" s="102">
        <v>230958.71293999994</v>
      </c>
      <c r="Y9" s="63">
        <v>1081573.5887199999</v>
      </c>
      <c r="AA9" s="195">
        <v>146579.37092999998</v>
      </c>
      <c r="AB9" s="190">
        <v>100927.67272999998</v>
      </c>
      <c r="AC9" s="190">
        <v>119037.32415</v>
      </c>
      <c r="AD9" s="102">
        <v>337891.31054999999</v>
      </c>
      <c r="AE9" s="63">
        <v>704435.67836000002</v>
      </c>
      <c r="AG9" s="195">
        <v>162333.01637000003</v>
      </c>
      <c r="AH9" s="190">
        <v>81018.099109999996</v>
      </c>
      <c r="AI9" s="190">
        <v>84037.050719999985</v>
      </c>
      <c r="AJ9" s="229"/>
      <c r="AK9" s="230"/>
    </row>
    <row r="10" spans="1:37" x14ac:dyDescent="0.25">
      <c r="A10" s="23" t="s">
        <v>24</v>
      </c>
      <c r="C10" s="103">
        <v>44571</v>
      </c>
      <c r="D10" s="102">
        <v>41838</v>
      </c>
      <c r="E10" s="102">
        <v>53788</v>
      </c>
      <c r="F10" s="102">
        <v>69404</v>
      </c>
      <c r="G10" s="13">
        <f t="shared" si="0"/>
        <v>209601</v>
      </c>
      <c r="I10" s="17">
        <v>94630</v>
      </c>
      <c r="J10" s="16">
        <v>100414</v>
      </c>
      <c r="K10" s="16">
        <v>114114</v>
      </c>
      <c r="L10" s="16">
        <v>134338</v>
      </c>
      <c r="M10" s="13">
        <v>443496</v>
      </c>
      <c r="O10" s="103">
        <v>139426</v>
      </c>
      <c r="P10" s="102">
        <v>156472</v>
      </c>
      <c r="Q10" s="102">
        <v>159865.43199999997</v>
      </c>
      <c r="R10" s="102">
        <v>165671.84700000001</v>
      </c>
      <c r="S10" s="13">
        <v>621435.27899999998</v>
      </c>
      <c r="U10" s="195">
        <v>190756</v>
      </c>
      <c r="V10" s="190">
        <v>195104</v>
      </c>
      <c r="W10" s="190">
        <v>196080</v>
      </c>
      <c r="X10" s="102">
        <v>170395.40961999996</v>
      </c>
      <c r="Y10" s="63">
        <v>752335.39735999994</v>
      </c>
      <c r="AA10" s="195">
        <v>230666.92245000001</v>
      </c>
      <c r="AB10" s="190">
        <v>152429.91250999999</v>
      </c>
      <c r="AC10" s="190">
        <v>186619.08936000001</v>
      </c>
      <c r="AD10" s="102">
        <v>134739.00925</v>
      </c>
      <c r="AE10" s="63">
        <v>704454.93356999999</v>
      </c>
      <c r="AG10" s="195">
        <v>163393.29149999999</v>
      </c>
      <c r="AH10" s="190">
        <v>126265.42833</v>
      </c>
      <c r="AI10" s="190">
        <v>90267.360609999989</v>
      </c>
      <c r="AJ10" s="229"/>
      <c r="AK10" s="230"/>
    </row>
    <row r="11" spans="1:37" x14ac:dyDescent="0.25">
      <c r="A11" s="23" t="s">
        <v>25</v>
      </c>
      <c r="C11" s="103">
        <v>40008</v>
      </c>
      <c r="D11" s="102">
        <v>65556</v>
      </c>
      <c r="E11" s="102">
        <v>65283</v>
      </c>
      <c r="F11" s="102">
        <v>74480</v>
      </c>
      <c r="G11" s="13">
        <f t="shared" si="0"/>
        <v>245327</v>
      </c>
      <c r="I11" s="17">
        <v>92070</v>
      </c>
      <c r="J11" s="16">
        <v>83515</v>
      </c>
      <c r="K11" s="16">
        <v>80402</v>
      </c>
      <c r="L11" s="16">
        <v>81420</v>
      </c>
      <c r="M11" s="13">
        <v>337407</v>
      </c>
      <c r="O11" s="103">
        <v>60405</v>
      </c>
      <c r="P11" s="102">
        <v>83441</v>
      </c>
      <c r="Q11" s="102">
        <v>100482.11200000001</v>
      </c>
      <c r="R11" s="102">
        <v>122481.16299999996</v>
      </c>
      <c r="S11" s="13">
        <v>366809.27499999997</v>
      </c>
      <c r="U11" s="195">
        <v>92496</v>
      </c>
      <c r="V11" s="190">
        <v>102674</v>
      </c>
      <c r="W11" s="190">
        <v>96376</v>
      </c>
      <c r="X11" s="102">
        <v>98745.044709999987</v>
      </c>
      <c r="Y11" s="63">
        <v>390291.3718299999</v>
      </c>
      <c r="AA11" s="195">
        <v>94776.005660000024</v>
      </c>
      <c r="AB11" s="190">
        <v>101342.22613000004</v>
      </c>
      <c r="AC11" s="190">
        <v>62183.631979999976</v>
      </c>
      <c r="AD11" s="102">
        <v>94898.98576000001</v>
      </c>
      <c r="AE11" s="63">
        <v>353200.84953000001</v>
      </c>
      <c r="AG11" s="195">
        <v>77949.076979999983</v>
      </c>
      <c r="AH11" s="190">
        <v>40665.01154</v>
      </c>
      <c r="AI11" s="190">
        <v>59171.238810000017</v>
      </c>
      <c r="AJ11" s="229"/>
      <c r="AK11" s="230"/>
    </row>
    <row r="12" spans="1:37" x14ac:dyDescent="0.25">
      <c r="A12" s="85" t="s">
        <v>26</v>
      </c>
      <c r="C12" s="81">
        <f>SUM(C9:C11)</f>
        <v>113518</v>
      </c>
      <c r="D12" s="80">
        <f>SUM(D9:D11)</f>
        <v>162617</v>
      </c>
      <c r="E12" s="80">
        <f>SUM(E9:E11)</f>
        <v>183431</v>
      </c>
      <c r="F12" s="80">
        <f>SUM(F9:F11)</f>
        <v>319928</v>
      </c>
      <c r="G12" s="79">
        <f t="shared" si="0"/>
        <v>779494</v>
      </c>
      <c r="I12" s="83">
        <v>251858</v>
      </c>
      <c r="J12" s="82">
        <v>321645</v>
      </c>
      <c r="K12" s="82">
        <v>314572</v>
      </c>
      <c r="L12" s="84">
        <v>481353</v>
      </c>
      <c r="M12" s="79">
        <v>1369428</v>
      </c>
      <c r="O12" s="83">
        <v>355988</v>
      </c>
      <c r="P12" s="82">
        <v>418586</v>
      </c>
      <c r="Q12" s="82">
        <v>496150.77899999998</v>
      </c>
      <c r="R12" s="82">
        <v>494361.09700000001</v>
      </c>
      <c r="S12" s="79">
        <v>1765085.8760000002</v>
      </c>
      <c r="U12" s="197">
        <v>503840</v>
      </c>
      <c r="V12" s="193">
        <v>625424</v>
      </c>
      <c r="W12" s="193">
        <v>594837</v>
      </c>
      <c r="X12" s="69">
        <v>500099.16726999992</v>
      </c>
      <c r="Y12" s="181">
        <v>2224200.3579099998</v>
      </c>
      <c r="AA12" s="197">
        <v>472022.29904000001</v>
      </c>
      <c r="AB12" s="193">
        <v>354699.81137000001</v>
      </c>
      <c r="AC12" s="193">
        <v>367840.04548999993</v>
      </c>
      <c r="AD12" s="69">
        <v>567529.30556000001</v>
      </c>
      <c r="AE12" s="181">
        <v>1762091.4614599999</v>
      </c>
      <c r="AG12" s="197">
        <v>403675.38485000003</v>
      </c>
      <c r="AH12" s="193">
        <v>247948.53897999998</v>
      </c>
      <c r="AI12" s="193">
        <v>233475.65013999998</v>
      </c>
      <c r="AJ12" s="235"/>
      <c r="AK12" s="236"/>
    </row>
    <row r="13" spans="1:37" x14ac:dyDescent="0.25">
      <c r="A13" s="77" t="s">
        <v>27</v>
      </c>
      <c r="C13" s="73">
        <f>C7-C12</f>
        <v>-61986</v>
      </c>
      <c r="D13" s="72">
        <f>D7-D12</f>
        <v>-68540</v>
      </c>
      <c r="E13" s="72">
        <f>E7-E12</f>
        <v>-80156</v>
      </c>
      <c r="F13" s="72">
        <f>F7-F12</f>
        <v>-61094</v>
      </c>
      <c r="G13" s="78">
        <f t="shared" si="0"/>
        <v>-271776</v>
      </c>
      <c r="I13" s="74">
        <v>-92811</v>
      </c>
      <c r="J13" s="25">
        <v>-111536</v>
      </c>
      <c r="K13" s="25">
        <v>-92202</v>
      </c>
      <c r="L13" s="75">
        <v>-108954</v>
      </c>
      <c r="M13" s="78">
        <v>-405503</v>
      </c>
      <c r="O13" s="74">
        <v>-112011</v>
      </c>
      <c r="P13" s="25">
        <v>-89019</v>
      </c>
      <c r="Q13" s="25">
        <v>-115696.83299999993</v>
      </c>
      <c r="R13" s="25">
        <v>-128744.81400000007</v>
      </c>
      <c r="S13" s="78">
        <v>-445471.647</v>
      </c>
      <c r="U13" s="204">
        <v>-96693</v>
      </c>
      <c r="V13" s="205">
        <v>-97073</v>
      </c>
      <c r="W13" s="205">
        <v>-50800</v>
      </c>
      <c r="X13" s="25">
        <v>-103795.81949999987</v>
      </c>
      <c r="Y13" s="183">
        <v>-348361.34970999975</v>
      </c>
      <c r="AA13" s="204">
        <v>-242001.89412000001</v>
      </c>
      <c r="AB13" s="205">
        <v>-161206.20466000002</v>
      </c>
      <c r="AC13" s="205">
        <v>-115514.5064999999</v>
      </c>
      <c r="AD13" s="25">
        <v>-99477.264740000013</v>
      </c>
      <c r="AE13" s="183">
        <v>-618199.87001999991</v>
      </c>
      <c r="AG13" s="204">
        <v>1606.4657599999919</v>
      </c>
      <c r="AH13" s="205">
        <v>-102122.85971999998</v>
      </c>
      <c r="AI13" s="205">
        <v>-83108.18332000004</v>
      </c>
      <c r="AJ13" s="237"/>
      <c r="AK13" s="238"/>
    </row>
    <row r="14" spans="1:37" x14ac:dyDescent="0.25">
      <c r="A14" s="23" t="s">
        <v>118</v>
      </c>
      <c r="C14" s="103">
        <v>8425</v>
      </c>
      <c r="D14" s="102">
        <v>9713</v>
      </c>
      <c r="E14" s="102">
        <v>15806</v>
      </c>
      <c r="F14" s="102">
        <v>19275</v>
      </c>
      <c r="G14" s="13">
        <f t="shared" si="0"/>
        <v>53219</v>
      </c>
      <c r="I14" s="17">
        <v>22064</v>
      </c>
      <c r="J14" s="16">
        <v>23732</v>
      </c>
      <c r="K14" s="16">
        <v>23857</v>
      </c>
      <c r="L14" s="16">
        <v>25436</v>
      </c>
      <c r="M14" s="13">
        <v>95089</v>
      </c>
      <c r="O14" s="103">
        <v>27801</v>
      </c>
      <c r="P14" s="102">
        <v>30955</v>
      </c>
      <c r="Q14" s="102">
        <v>38557.637999999992</v>
      </c>
      <c r="R14" s="102">
        <v>52470.896000000008</v>
      </c>
      <c r="S14" s="13">
        <v>149784.53399999999</v>
      </c>
      <c r="U14" s="195">
        <v>44392</v>
      </c>
      <c r="V14" s="190">
        <v>49593</v>
      </c>
      <c r="W14" s="190">
        <v>55425</v>
      </c>
      <c r="X14" s="102">
        <v>412803.70818000002</v>
      </c>
      <c r="Y14" s="63">
        <v>562213.30585999996</v>
      </c>
      <c r="AA14" s="195">
        <v>62375.259710000006</v>
      </c>
      <c r="AB14" s="190">
        <v>65788.179099999994</v>
      </c>
      <c r="AC14" s="190">
        <v>68229.839359999984</v>
      </c>
      <c r="AD14" s="102">
        <v>342734.02184000006</v>
      </c>
      <c r="AE14" s="63">
        <v>539127.30001000001</v>
      </c>
      <c r="AG14" s="195">
        <v>58115.32458</v>
      </c>
      <c r="AH14" s="190">
        <v>44414.9548</v>
      </c>
      <c r="AI14" s="190">
        <v>40408.597590000005</v>
      </c>
      <c r="AJ14" s="229"/>
      <c r="AK14" s="230"/>
    </row>
    <row r="15" spans="1:37" x14ac:dyDescent="0.25">
      <c r="A15" s="77" t="s">
        <v>28</v>
      </c>
      <c r="C15" s="73">
        <f>C13-C14</f>
        <v>-70411</v>
      </c>
      <c r="D15" s="72">
        <f>D13-D14</f>
        <v>-78253</v>
      </c>
      <c r="E15" s="72">
        <f>E13-E14</f>
        <v>-95962</v>
      </c>
      <c r="F15" s="72">
        <f>F13-F14</f>
        <v>-80369</v>
      </c>
      <c r="G15" s="71">
        <f t="shared" si="0"/>
        <v>-324995</v>
      </c>
      <c r="I15" s="74">
        <v>-114875</v>
      </c>
      <c r="J15" s="44">
        <v>-135268</v>
      </c>
      <c r="K15" s="44">
        <v>-116059</v>
      </c>
      <c r="L15" s="75">
        <v>-134390</v>
      </c>
      <c r="M15" s="71">
        <v>-500592</v>
      </c>
      <c r="O15" s="74">
        <v>-139812</v>
      </c>
      <c r="P15" s="44">
        <v>-119974</v>
      </c>
      <c r="Q15" s="44">
        <v>-154254.4709999999</v>
      </c>
      <c r="R15" s="44">
        <v>-181215.71000000008</v>
      </c>
      <c r="S15" s="71">
        <v>-595256.18099999998</v>
      </c>
      <c r="U15" s="202">
        <v>-141085</v>
      </c>
      <c r="V15" s="203">
        <v>-146666</v>
      </c>
      <c r="W15" s="203">
        <v>-106225</v>
      </c>
      <c r="X15" s="44">
        <v>-516599.52767999988</v>
      </c>
      <c r="Y15" s="182">
        <v>-910574.65556999971</v>
      </c>
      <c r="AA15" s="202">
        <v>-304377.15383000002</v>
      </c>
      <c r="AB15" s="203">
        <v>-226994.38376</v>
      </c>
      <c r="AC15" s="203">
        <v>-183744.34585999988</v>
      </c>
      <c r="AD15" s="44">
        <v>-442211.28658000007</v>
      </c>
      <c r="AE15" s="182">
        <v>-1157327.1700300002</v>
      </c>
      <c r="AG15" s="202">
        <v>-56508.858820000009</v>
      </c>
      <c r="AH15" s="203">
        <v>-146537.81451999999</v>
      </c>
      <c r="AI15" s="203">
        <v>-123516.78091000004</v>
      </c>
      <c r="AJ15" s="239"/>
      <c r="AK15" s="240"/>
    </row>
    <row r="16" spans="1:37" ht="8.25" customHeight="1" x14ac:dyDescent="0.25">
      <c r="A16" s="23"/>
      <c r="C16" s="57"/>
      <c r="G16" s="56"/>
      <c r="I16" s="61"/>
      <c r="J16" s="60"/>
      <c r="K16" s="60"/>
      <c r="L16" s="60"/>
      <c r="M16" s="13"/>
      <c r="O16" s="61"/>
      <c r="P16" s="60"/>
      <c r="Q16" s="60"/>
      <c r="R16" s="60"/>
      <c r="S16" s="13"/>
      <c r="U16" s="196"/>
      <c r="V16" s="192"/>
      <c r="W16" s="192"/>
      <c r="X16" s="14"/>
      <c r="Y16" s="13"/>
      <c r="AA16" s="196"/>
      <c r="AB16" s="192"/>
      <c r="AC16" s="192"/>
      <c r="AD16" s="14"/>
      <c r="AE16" s="13"/>
      <c r="AG16" s="196"/>
      <c r="AH16" s="192"/>
      <c r="AI16" s="192"/>
      <c r="AJ16" s="233"/>
      <c r="AK16" s="234"/>
    </row>
    <row r="17" spans="1:37" x14ac:dyDescent="0.25">
      <c r="A17" s="23" t="s">
        <v>29</v>
      </c>
      <c r="C17" s="103">
        <v>-702</v>
      </c>
      <c r="D17" s="102">
        <v>575</v>
      </c>
      <c r="E17" s="102">
        <v>178</v>
      </c>
      <c r="F17" s="102">
        <v>-3008</v>
      </c>
      <c r="G17" s="13">
        <f t="shared" ref="G17:G22" si="1">SUM(C17:F17)</f>
        <v>-2957</v>
      </c>
      <c r="I17" s="17">
        <v>-1349</v>
      </c>
      <c r="J17" s="16">
        <v>-1389</v>
      </c>
      <c r="K17" s="16">
        <v>61853</v>
      </c>
      <c r="L17" s="16">
        <v>-7227</v>
      </c>
      <c r="M17" s="13">
        <v>51888</v>
      </c>
      <c r="O17" s="103">
        <v>-1947</v>
      </c>
      <c r="P17" s="102">
        <v>-2455</v>
      </c>
      <c r="Q17" s="102">
        <v>-3065.4740000000002</v>
      </c>
      <c r="R17" s="102">
        <v>-5035.2710000000015</v>
      </c>
      <c r="S17" s="13">
        <v>-12502.745000000003</v>
      </c>
      <c r="U17" s="195">
        <v>-1934</v>
      </c>
      <c r="V17" s="190">
        <v>-1733</v>
      </c>
      <c r="W17" s="190">
        <v>-2679</v>
      </c>
      <c r="X17" s="102">
        <v>-29376.721599999997</v>
      </c>
      <c r="Y17" s="63">
        <v>-35722.17282</v>
      </c>
      <c r="AA17" s="195">
        <v>-2601.3197400000004</v>
      </c>
      <c r="AB17" s="190">
        <v>-2801.3153199999992</v>
      </c>
      <c r="AC17" s="190">
        <v>-2081.2843899999998</v>
      </c>
      <c r="AD17" s="102">
        <v>-8852.0037799999991</v>
      </c>
      <c r="AE17" s="63">
        <v>-16335.923229999999</v>
      </c>
      <c r="AG17" s="195">
        <v>-2646.69884</v>
      </c>
      <c r="AH17" s="190">
        <v>-4637.2181200000005</v>
      </c>
      <c r="AI17" s="190">
        <v>-5964.3249699999997</v>
      </c>
      <c r="AJ17" s="229"/>
      <c r="AK17" s="230"/>
    </row>
    <row r="18" spans="1:37" x14ac:dyDescent="0.25">
      <c r="A18" s="23" t="s">
        <v>30</v>
      </c>
      <c r="C18" s="103">
        <v>2421</v>
      </c>
      <c r="D18" s="102">
        <v>2956</v>
      </c>
      <c r="E18" s="102">
        <v>3247</v>
      </c>
      <c r="F18" s="102">
        <v>5626</v>
      </c>
      <c r="G18" s="13">
        <f t="shared" si="1"/>
        <v>14250</v>
      </c>
      <c r="I18" s="17">
        <v>2504</v>
      </c>
      <c r="J18" s="16">
        <v>21099</v>
      </c>
      <c r="K18" s="16">
        <v>2561</v>
      </c>
      <c r="L18" s="16">
        <v>11192</v>
      </c>
      <c r="M18" s="13">
        <v>37356</v>
      </c>
      <c r="O18" s="103">
        <v>10438</v>
      </c>
      <c r="P18" s="102">
        <v>22508</v>
      </c>
      <c r="Q18" s="102">
        <v>32567.802</v>
      </c>
      <c r="R18" s="102">
        <v>38159.157999999989</v>
      </c>
      <c r="S18" s="13">
        <v>103672.95999999999</v>
      </c>
      <c r="U18" s="195">
        <v>36099</v>
      </c>
      <c r="V18" s="190">
        <v>11034</v>
      </c>
      <c r="W18" s="190">
        <v>37950</v>
      </c>
      <c r="X18" s="102">
        <v>14949.938130000002</v>
      </c>
      <c r="Y18" s="63">
        <v>100032.01029000001</v>
      </c>
      <c r="AA18" s="195">
        <v>17170.275089999999</v>
      </c>
      <c r="AB18" s="190">
        <v>38725.415700000005</v>
      </c>
      <c r="AC18" s="190">
        <v>9937.8564100000003</v>
      </c>
      <c r="AD18" s="102">
        <v>23577.436750000001</v>
      </c>
      <c r="AE18" s="63">
        <v>89410.983949999994</v>
      </c>
      <c r="AG18" s="195">
        <v>19409.548050000005</v>
      </c>
      <c r="AH18" s="190">
        <v>20073.519689999997</v>
      </c>
      <c r="AI18" s="190">
        <v>31992.328550000006</v>
      </c>
      <c r="AJ18" s="229"/>
      <c r="AK18" s="230"/>
    </row>
    <row r="19" spans="1:37" x14ac:dyDescent="0.25">
      <c r="A19" s="23" t="s">
        <v>31</v>
      </c>
      <c r="C19" s="103">
        <v>35637</v>
      </c>
      <c r="D19" s="102">
        <v>-10000</v>
      </c>
      <c r="E19" s="102">
        <v>4054</v>
      </c>
      <c r="F19" s="102">
        <v>4000</v>
      </c>
      <c r="G19" s="13">
        <f t="shared" si="1"/>
        <v>33691</v>
      </c>
      <c r="I19" s="17">
        <v>5744</v>
      </c>
      <c r="J19" s="16">
        <v>7877</v>
      </c>
      <c r="K19" s="16">
        <v>13207</v>
      </c>
      <c r="L19" s="16">
        <v>2722</v>
      </c>
      <c r="M19" s="13">
        <v>29550</v>
      </c>
      <c r="O19" s="103">
        <v>23379</v>
      </c>
      <c r="P19" s="102">
        <v>49961</v>
      </c>
      <c r="Q19" s="102">
        <v>74644.051999999996</v>
      </c>
      <c r="R19" s="102">
        <v>39238.25499999999</v>
      </c>
      <c r="S19" s="13">
        <v>187222.30699999997</v>
      </c>
      <c r="U19" s="195">
        <v>60400</v>
      </c>
      <c r="V19" s="190">
        <v>86247</v>
      </c>
      <c r="W19" s="190">
        <v>80209</v>
      </c>
      <c r="X19" s="102">
        <v>138548.17010000005</v>
      </c>
      <c r="Y19" s="63">
        <v>365403.89012000005</v>
      </c>
      <c r="AA19" s="195">
        <v>97448.560280000005</v>
      </c>
      <c r="AB19" s="190">
        <v>81604.953810000006</v>
      </c>
      <c r="AC19" s="190">
        <v>190758.70566000001</v>
      </c>
      <c r="AD19" s="102">
        <v>82530.010159999991</v>
      </c>
      <c r="AE19" s="63">
        <v>452342.22991000005</v>
      </c>
      <c r="AG19" s="195">
        <v>133664.31005999999</v>
      </c>
      <c r="AH19" s="190">
        <v>84891.408909999998</v>
      </c>
      <c r="AI19" s="190">
        <v>143786.46340000001</v>
      </c>
      <c r="AJ19" s="229"/>
      <c r="AK19" s="230"/>
    </row>
    <row r="20" spans="1:37" x14ac:dyDescent="0.25">
      <c r="A20" s="77" t="s">
        <v>32</v>
      </c>
      <c r="C20" s="73">
        <f>C15+SUM(C17+C18)-C19</f>
        <v>-104329</v>
      </c>
      <c r="D20" s="76">
        <f>D15+SUM(D17+D18)-D19</f>
        <v>-64722</v>
      </c>
      <c r="E20" s="76">
        <f>E15+SUM(E17+E18)-E19</f>
        <v>-96591</v>
      </c>
      <c r="F20" s="72">
        <f>F15+SUM(F17+F18)-F19</f>
        <v>-81751</v>
      </c>
      <c r="G20" s="71">
        <f t="shared" si="1"/>
        <v>-347393</v>
      </c>
      <c r="I20" s="74">
        <v>-119464</v>
      </c>
      <c r="J20" s="44">
        <v>-123435</v>
      </c>
      <c r="K20" s="44">
        <v>-64852</v>
      </c>
      <c r="L20" s="75">
        <v>-133147</v>
      </c>
      <c r="M20" s="71">
        <v>-440898</v>
      </c>
      <c r="O20" s="74">
        <v>-154700</v>
      </c>
      <c r="P20" s="44">
        <v>-149882</v>
      </c>
      <c r="Q20" s="44">
        <v>-199396.19499999989</v>
      </c>
      <c r="R20" s="44">
        <v>-187330.0780000001</v>
      </c>
      <c r="S20" s="71">
        <v>-691308.27300000004</v>
      </c>
      <c r="U20" s="202">
        <v>-167320</v>
      </c>
      <c r="V20" s="203">
        <v>-223612</v>
      </c>
      <c r="W20" s="203">
        <v>-151162</v>
      </c>
      <c r="X20" s="44">
        <v>-669574.48124999995</v>
      </c>
      <c r="Y20" s="182">
        <v>-1211668.7082199999</v>
      </c>
      <c r="AA20" s="202">
        <v>-387256.75876</v>
      </c>
      <c r="AB20" s="203">
        <v>-272675.23719000001</v>
      </c>
      <c r="AC20" s="203">
        <v>-366646.4794999999</v>
      </c>
      <c r="AD20" s="44">
        <v>-510015.86377000005</v>
      </c>
      <c r="AE20" s="182">
        <v>-1536594.33922</v>
      </c>
      <c r="AG20" s="202">
        <v>-173410.31967</v>
      </c>
      <c r="AH20" s="203">
        <v>-215992.92186</v>
      </c>
      <c r="AI20" s="203">
        <v>-241275.24073000005</v>
      </c>
      <c r="AJ20" s="239"/>
      <c r="AK20" s="240"/>
    </row>
    <row r="21" spans="1:37" x14ac:dyDescent="0.25">
      <c r="A21" s="23" t="s">
        <v>33</v>
      </c>
      <c r="C21" s="103">
        <v>195</v>
      </c>
      <c r="D21" s="102">
        <v>-765</v>
      </c>
      <c r="E21" s="102">
        <v>-651</v>
      </c>
      <c r="F21" s="102">
        <v>-900</v>
      </c>
      <c r="G21" s="13">
        <f t="shared" si="1"/>
        <v>-2121</v>
      </c>
      <c r="I21" s="17">
        <v>-1023</v>
      </c>
      <c r="J21" s="16">
        <v>838</v>
      </c>
      <c r="K21" s="16">
        <v>1454</v>
      </c>
      <c r="L21" s="16">
        <v>-10649.263999999999</v>
      </c>
      <c r="M21" s="13">
        <v>-9380.2639999999992</v>
      </c>
      <c r="O21" s="103">
        <v>-550</v>
      </c>
      <c r="P21" s="102">
        <v>-2434</v>
      </c>
      <c r="Q21" s="102">
        <v>-2394.5750000000003</v>
      </c>
      <c r="R21" s="102">
        <v>-2414.0339999999992</v>
      </c>
      <c r="S21" s="13">
        <v>-7792.6090000000004</v>
      </c>
      <c r="U21" s="195">
        <v>-2281</v>
      </c>
      <c r="V21" s="190">
        <v>-2269</v>
      </c>
      <c r="W21" s="190">
        <v>-2321</v>
      </c>
      <c r="X21" s="102">
        <v>-2406.1718900000001</v>
      </c>
      <c r="Y21" s="63">
        <v>-9276.9452099999999</v>
      </c>
      <c r="AA21" s="195">
        <v>-2297.9023199999997</v>
      </c>
      <c r="AB21" s="190">
        <v>-788.70396999999969</v>
      </c>
      <c r="AC21" s="190">
        <v>-2064.5116400000002</v>
      </c>
      <c r="AD21" s="102">
        <v>-2145.96549</v>
      </c>
      <c r="AE21" s="63">
        <v>-7297.083419999999</v>
      </c>
      <c r="AG21" s="195">
        <v>-1454.4316200000001</v>
      </c>
      <c r="AH21" s="190">
        <v>-1380.3095900000001</v>
      </c>
      <c r="AI21" s="190">
        <v>470.49957000000006</v>
      </c>
      <c r="AJ21" s="229"/>
      <c r="AK21" s="230"/>
    </row>
    <row r="22" spans="1:37" ht="18" thickBot="1" x14ac:dyDescent="0.3">
      <c r="A22" s="12" t="s">
        <v>34</v>
      </c>
      <c r="C22" s="4">
        <f>C20-C21</f>
        <v>-104524</v>
      </c>
      <c r="D22" s="3">
        <f>D20-D21</f>
        <v>-63957</v>
      </c>
      <c r="E22" s="3">
        <f>E20-E21</f>
        <v>-95940</v>
      </c>
      <c r="F22" s="3">
        <f>F20-F21</f>
        <v>-80851</v>
      </c>
      <c r="G22" s="2">
        <f t="shared" si="1"/>
        <v>-345272</v>
      </c>
      <c r="I22" s="6">
        <v>-118441</v>
      </c>
      <c r="J22" s="5">
        <v>-124273</v>
      </c>
      <c r="K22" s="5">
        <v>-66306</v>
      </c>
      <c r="L22" s="5">
        <v>-122497.736</v>
      </c>
      <c r="M22" s="2">
        <v>-431517.73600000003</v>
      </c>
      <c r="O22" s="6">
        <v>-154150</v>
      </c>
      <c r="P22" s="5">
        <v>-147448</v>
      </c>
      <c r="Q22" s="5">
        <v>-197001.61999999988</v>
      </c>
      <c r="R22" s="5">
        <v>-184916.04400000011</v>
      </c>
      <c r="S22" s="2">
        <v>-683515.66399999999</v>
      </c>
      <c r="U22" s="198">
        <v>-165039</v>
      </c>
      <c r="V22" s="199">
        <v>-221343</v>
      </c>
      <c r="W22" s="199">
        <v>-148841</v>
      </c>
      <c r="X22" s="5">
        <v>-667168.30935999996</v>
      </c>
      <c r="Y22" s="120">
        <v>-1202391.7630099999</v>
      </c>
      <c r="AA22" s="198">
        <v>-384958.85644</v>
      </c>
      <c r="AB22" s="199">
        <v>-271886.53322000004</v>
      </c>
      <c r="AC22" s="199">
        <v>-364581.96785999992</v>
      </c>
      <c r="AD22" s="5">
        <v>-507869.89828000008</v>
      </c>
      <c r="AE22" s="120">
        <v>-1529297.2558000002</v>
      </c>
      <c r="AG22" s="198">
        <v>-171955.88805000001</v>
      </c>
      <c r="AH22" s="199">
        <v>-214612.61227000001</v>
      </c>
      <c r="AI22" s="199">
        <v>-241745.74030000006</v>
      </c>
      <c r="AJ22" s="241"/>
      <c r="AK22" s="242"/>
    </row>
    <row r="23" spans="1:37" ht="18" customHeight="1" thickBot="1" x14ac:dyDescent="0.3">
      <c r="C23" s="14"/>
      <c r="D23" s="14"/>
      <c r="F23" s="69"/>
      <c r="G23" s="69"/>
      <c r="M23" s="70"/>
      <c r="O23" s="69"/>
      <c r="R23" s="68"/>
    </row>
    <row r="24" spans="1:37" ht="24" thickBot="1" x14ac:dyDescent="0.3">
      <c r="A24" s="67" t="s">
        <v>35</v>
      </c>
      <c r="B24" s="66"/>
      <c r="C24" s="254">
        <v>2021</v>
      </c>
      <c r="D24" s="255"/>
      <c r="E24" s="255"/>
      <c r="F24" s="255"/>
      <c r="G24" s="256"/>
      <c r="H24" s="66"/>
      <c r="I24" s="254">
        <v>2022</v>
      </c>
      <c r="J24" s="255"/>
      <c r="K24" s="255"/>
      <c r="L24" s="255"/>
      <c r="M24" s="256"/>
      <c r="N24" s="66"/>
      <c r="O24" s="254">
        <v>2023</v>
      </c>
      <c r="P24" s="255"/>
      <c r="Q24" s="255"/>
      <c r="R24" s="255"/>
      <c r="S24" s="256"/>
      <c r="T24" s="66"/>
      <c r="U24" s="257">
        <v>2024</v>
      </c>
      <c r="V24" s="258"/>
      <c r="W24" s="258"/>
      <c r="X24" s="258"/>
      <c r="Y24" s="259"/>
      <c r="AA24" s="257">
        <v>2025</v>
      </c>
      <c r="AB24" s="258"/>
      <c r="AC24" s="258"/>
      <c r="AD24" s="258"/>
      <c r="AE24" s="259"/>
      <c r="AG24" s="257">
        <v>2026</v>
      </c>
      <c r="AH24" s="258"/>
      <c r="AI24" s="258"/>
      <c r="AJ24" s="258"/>
      <c r="AK24" s="259"/>
    </row>
    <row r="25" spans="1:37" ht="18" thickBot="1" x14ac:dyDescent="0.3">
      <c r="A25" s="99" t="s">
        <v>1</v>
      </c>
      <c r="B25" s="64"/>
      <c r="C25" s="95" t="s">
        <v>2</v>
      </c>
      <c r="D25" s="94" t="s">
        <v>3</v>
      </c>
      <c r="E25" s="94" t="s">
        <v>4</v>
      </c>
      <c r="F25" s="94" t="s">
        <v>5</v>
      </c>
      <c r="G25" s="178" t="s">
        <v>6</v>
      </c>
      <c r="H25" s="64"/>
      <c r="I25" s="95" t="s">
        <v>7</v>
      </c>
      <c r="J25" s="94" t="s">
        <v>8</v>
      </c>
      <c r="K25" s="94" t="s">
        <v>9</v>
      </c>
      <c r="L25" s="94" t="s">
        <v>10</v>
      </c>
      <c r="M25" s="178" t="s">
        <v>11</v>
      </c>
      <c r="N25" s="64"/>
      <c r="O25" s="95" t="s">
        <v>12</v>
      </c>
      <c r="P25" s="94" t="s">
        <v>13</v>
      </c>
      <c r="Q25" s="94" t="s">
        <v>14</v>
      </c>
      <c r="R25" s="94" t="s">
        <v>15</v>
      </c>
      <c r="S25" s="178" t="s">
        <v>16</v>
      </c>
      <c r="T25" s="64"/>
      <c r="U25" s="95" t="s">
        <v>17</v>
      </c>
      <c r="V25" s="94" t="s">
        <v>18</v>
      </c>
      <c r="W25" s="94" t="s">
        <v>19</v>
      </c>
      <c r="X25" s="94" t="s">
        <v>20</v>
      </c>
      <c r="Y25" s="178" t="s">
        <v>21</v>
      </c>
      <c r="AA25" s="95" t="s">
        <v>104</v>
      </c>
      <c r="AB25" s="94" t="s">
        <v>105</v>
      </c>
      <c r="AC25" s="94" t="s">
        <v>106</v>
      </c>
      <c r="AD25" s="94" t="s">
        <v>107</v>
      </c>
      <c r="AE25" s="178" t="s">
        <v>108</v>
      </c>
      <c r="AG25" s="95" t="s">
        <v>109</v>
      </c>
      <c r="AH25" s="94" t="s">
        <v>110</v>
      </c>
      <c r="AI25" s="94" t="s">
        <v>111</v>
      </c>
      <c r="AJ25" s="94" t="s">
        <v>112</v>
      </c>
      <c r="AK25" s="178" t="s">
        <v>113</v>
      </c>
    </row>
    <row r="26" spans="1:37" x14ac:dyDescent="0.25">
      <c r="A26" s="23"/>
      <c r="C26" s="57"/>
      <c r="G26" s="56"/>
      <c r="I26" s="57"/>
      <c r="M26" s="56"/>
      <c r="O26" s="57"/>
      <c r="S26" s="56"/>
      <c r="U26" s="57"/>
      <c r="Y26" s="56"/>
      <c r="AA26" s="57"/>
      <c r="AE26" s="56"/>
      <c r="AG26" s="57"/>
      <c r="AK26" s="56"/>
    </row>
    <row r="27" spans="1:37" ht="18" x14ac:dyDescent="0.25">
      <c r="A27" s="253" t="s">
        <v>36</v>
      </c>
      <c r="C27" s="54"/>
      <c r="D27" s="53"/>
      <c r="E27" s="53"/>
      <c r="F27" s="53"/>
      <c r="G27" s="52"/>
      <c r="I27" s="54"/>
      <c r="J27" s="53"/>
      <c r="K27" s="53"/>
      <c r="L27" s="53"/>
      <c r="M27" s="52"/>
      <c r="O27" s="54"/>
      <c r="P27" s="53"/>
      <c r="Q27" s="53"/>
      <c r="R27" s="53"/>
      <c r="S27" s="52"/>
      <c r="U27" s="54"/>
      <c r="V27" s="53"/>
      <c r="W27" s="53"/>
      <c r="X27" s="53"/>
      <c r="Y27" s="52"/>
      <c r="AA27" s="54"/>
      <c r="AB27" s="53"/>
      <c r="AC27" s="53"/>
      <c r="AD27" s="53"/>
      <c r="AE27" s="52"/>
      <c r="AG27" s="54"/>
      <c r="AH27" s="53"/>
      <c r="AI27" s="53"/>
      <c r="AJ27" s="53"/>
      <c r="AK27" s="52"/>
    </row>
    <row r="28" spans="1:37" x14ac:dyDescent="0.25">
      <c r="A28" s="23" t="s">
        <v>115</v>
      </c>
      <c r="C28" s="20"/>
      <c r="D28" s="19"/>
      <c r="E28" s="19"/>
      <c r="F28" s="19"/>
      <c r="G28" s="51"/>
      <c r="I28" s="20"/>
      <c r="J28" s="19"/>
      <c r="K28" s="19"/>
      <c r="L28" s="19"/>
      <c r="M28" s="50"/>
      <c r="O28" s="17">
        <v>232599.66206</v>
      </c>
      <c r="P28" s="16">
        <v>304826.73455000005</v>
      </c>
      <c r="Q28" s="16">
        <v>377997.34771</v>
      </c>
      <c r="R28" s="16">
        <v>353069.68047999998</v>
      </c>
      <c r="S28" s="63">
        <v>1268493.4248000002</v>
      </c>
      <c r="T28" s="62"/>
      <c r="U28" s="195">
        <v>386009</v>
      </c>
      <c r="V28" s="190">
        <v>525671</v>
      </c>
      <c r="W28" s="190">
        <v>513804</v>
      </c>
      <c r="X28" s="102">
        <v>354896.89399999997</v>
      </c>
      <c r="Y28" s="63">
        <v>1780382.077</v>
      </c>
      <c r="AA28" s="195">
        <v>203715.41076</v>
      </c>
      <c r="AB28" s="190">
        <v>163852.24519000002</v>
      </c>
      <c r="AC28" s="190">
        <v>233256.84811000002</v>
      </c>
      <c r="AD28" s="102">
        <v>427252.85605</v>
      </c>
      <c r="AE28" s="63">
        <v>1028077.36011</v>
      </c>
      <c r="AG28" s="195">
        <v>226889.02249</v>
      </c>
      <c r="AH28" s="190">
        <v>126569.75803999999</v>
      </c>
      <c r="AI28" s="190">
        <v>103567.50557000001</v>
      </c>
      <c r="AJ28" s="229"/>
      <c r="AK28" s="230"/>
    </row>
    <row r="29" spans="1:37" x14ac:dyDescent="0.25">
      <c r="A29" s="23" t="s">
        <v>116</v>
      </c>
      <c r="C29" s="20"/>
      <c r="D29" s="19"/>
      <c r="E29" s="19"/>
      <c r="F29" s="19"/>
      <c r="G29" s="51"/>
      <c r="I29" s="20"/>
      <c r="J29" s="19"/>
      <c r="K29" s="19"/>
      <c r="L29" s="19"/>
      <c r="M29" s="50"/>
      <c r="O29" s="17">
        <v>344.25608999999997</v>
      </c>
      <c r="P29" s="16">
        <v>1989.0363</v>
      </c>
      <c r="Q29" s="16">
        <v>1589.6317000000001</v>
      </c>
      <c r="R29" s="16">
        <v>2472.6568700000003</v>
      </c>
      <c r="S29" s="63">
        <v>6395.5809600000011</v>
      </c>
      <c r="T29" s="62"/>
      <c r="U29" s="195">
        <v>1536</v>
      </c>
      <c r="V29" s="191">
        <v>343</v>
      </c>
      <c r="W29" s="191">
        <v>38</v>
      </c>
      <c r="X29" s="102">
        <v>155.792</v>
      </c>
      <c r="Y29" s="63">
        <v>2072.8530000000001</v>
      </c>
      <c r="AA29" s="195">
        <v>112.35849999999999</v>
      </c>
      <c r="AB29" s="190">
        <v>51.019750000000002</v>
      </c>
      <c r="AC29" s="190">
        <v>18.1252</v>
      </c>
      <c r="AD29" s="102">
        <v>-82.35427</v>
      </c>
      <c r="AE29" s="63">
        <v>99.149179999999987</v>
      </c>
      <c r="AG29" s="195">
        <v>324.02292</v>
      </c>
      <c r="AH29" s="190">
        <v>2873.6395400000001</v>
      </c>
      <c r="AI29" s="190">
        <v>836.05156000000011</v>
      </c>
      <c r="AJ29" s="229"/>
      <c r="AK29" s="230"/>
    </row>
    <row r="30" spans="1:37" x14ac:dyDescent="0.25">
      <c r="A30" s="43" t="s">
        <v>22</v>
      </c>
      <c r="C30" s="48"/>
      <c r="D30" s="47"/>
      <c r="E30" s="47"/>
      <c r="F30" s="47"/>
      <c r="G30" s="49"/>
      <c r="I30" s="48"/>
      <c r="J30" s="47"/>
      <c r="K30" s="47"/>
      <c r="L30" s="47"/>
      <c r="M30" s="46"/>
      <c r="O30" s="45">
        <v>232943.91815000001</v>
      </c>
      <c r="P30" s="44">
        <v>306815.77085000003</v>
      </c>
      <c r="Q30" s="44">
        <v>379586.97941000003</v>
      </c>
      <c r="R30" s="44">
        <v>355542.33734999999</v>
      </c>
      <c r="S30" s="42">
        <v>1274889.0057600001</v>
      </c>
      <c r="U30" s="200">
        <v>387545</v>
      </c>
      <c r="V30" s="201">
        <v>526014</v>
      </c>
      <c r="W30" s="201">
        <v>513842</v>
      </c>
      <c r="X30" s="188">
        <v>355052.68570999999</v>
      </c>
      <c r="Y30" s="42">
        <v>1782454.93029</v>
      </c>
      <c r="AA30" s="200">
        <v>203827.76926</v>
      </c>
      <c r="AB30" s="201">
        <v>163903.26494000002</v>
      </c>
      <c r="AC30" s="201">
        <v>233274.97331000003</v>
      </c>
      <c r="AD30" s="188">
        <v>427170.50177999999</v>
      </c>
      <c r="AE30" s="42">
        <v>1028176.50929</v>
      </c>
      <c r="AG30" s="200">
        <v>227213.04540999999</v>
      </c>
      <c r="AH30" s="201">
        <v>129443.39757999999</v>
      </c>
      <c r="AI30" s="201">
        <v>104403.55713000002</v>
      </c>
      <c r="AJ30" s="231"/>
      <c r="AK30" s="232"/>
    </row>
    <row r="31" spans="1:37" x14ac:dyDescent="0.25">
      <c r="A31" s="41" t="s">
        <v>37</v>
      </c>
      <c r="C31" s="40"/>
      <c r="D31" s="39"/>
      <c r="E31" s="39"/>
      <c r="F31" s="39"/>
      <c r="G31" s="36"/>
      <c r="I31" s="38"/>
      <c r="J31" s="37"/>
      <c r="K31" s="37"/>
      <c r="L31" s="37"/>
      <c r="M31" s="36"/>
      <c r="O31" s="35">
        <v>267440.85320000001</v>
      </c>
      <c r="P31" s="34">
        <v>304357.94443000003</v>
      </c>
      <c r="Q31" s="34">
        <v>408621.26335000002</v>
      </c>
      <c r="R31" s="34">
        <v>388516.21260999999</v>
      </c>
      <c r="S31" s="33">
        <v>1368936.2735900001</v>
      </c>
      <c r="U31" s="206">
        <v>403181</v>
      </c>
      <c r="V31" s="194">
        <v>509111</v>
      </c>
      <c r="W31" s="194">
        <v>502406</v>
      </c>
      <c r="X31" s="60">
        <v>379612.55348</v>
      </c>
      <c r="Y31" s="207">
        <v>1794310.9519499999</v>
      </c>
      <c r="AA31" s="220">
        <f>SUM(AA28:AA30)</f>
        <v>407655.53852</v>
      </c>
      <c r="AB31" s="194">
        <v>240173.87157999998</v>
      </c>
      <c r="AC31" s="194">
        <v>279891.80783000001</v>
      </c>
      <c r="AD31" s="60">
        <v>429148.37545000005</v>
      </c>
      <c r="AE31" s="207">
        <v>1296044.9550899998</v>
      </c>
      <c r="AF31" s="14"/>
      <c r="AG31" s="220">
        <v>291492.86378000001</v>
      </c>
      <c r="AH31" s="194">
        <v>181564.87462000002</v>
      </c>
      <c r="AI31" s="194">
        <v>138717.83235000001</v>
      </c>
      <c r="AJ31" s="243"/>
      <c r="AK31" s="244"/>
    </row>
    <row r="32" spans="1:37" x14ac:dyDescent="0.25">
      <c r="A32" s="32" t="s">
        <v>27</v>
      </c>
      <c r="C32" s="31"/>
      <c r="D32" s="30"/>
      <c r="E32" s="30"/>
      <c r="F32" s="30"/>
      <c r="G32" s="27"/>
      <c r="I32" s="29"/>
      <c r="J32" s="28"/>
      <c r="K32" s="28"/>
      <c r="L32" s="28"/>
      <c r="M32" s="27"/>
      <c r="O32" s="26">
        <v>-34496.93505</v>
      </c>
      <c r="P32" s="25">
        <v>2457.8264199999976</v>
      </c>
      <c r="Q32" s="25">
        <v>-29034.283939999994</v>
      </c>
      <c r="R32" s="25">
        <v>-32973.875260000001</v>
      </c>
      <c r="S32" s="24">
        <v>-94047.267829999997</v>
      </c>
      <c r="U32" s="204">
        <v>-15636</v>
      </c>
      <c r="V32" s="205">
        <v>16903</v>
      </c>
      <c r="W32" s="205">
        <v>11436</v>
      </c>
      <c r="X32" s="25">
        <v>-24559.867770000012</v>
      </c>
      <c r="Y32" s="183">
        <v>-11856.021659999853</v>
      </c>
      <c r="AA32" s="204">
        <v>-143003.13096999997</v>
      </c>
      <c r="AB32" s="205">
        <v>-76270.606639999954</v>
      </c>
      <c r="AC32" s="205">
        <v>-46616.834519999975</v>
      </c>
      <c r="AD32" s="25">
        <v>-1977.8736700000591</v>
      </c>
      <c r="AE32" s="183">
        <v>-267868.44579999993</v>
      </c>
      <c r="AG32" s="204">
        <v>-64279.818370000023</v>
      </c>
      <c r="AH32" s="205">
        <v>-52121.477040000027</v>
      </c>
      <c r="AI32" s="205">
        <v>-34314.275219999996</v>
      </c>
      <c r="AJ32" s="237"/>
      <c r="AK32" s="238"/>
    </row>
    <row r="33" spans="1:37" x14ac:dyDescent="0.25">
      <c r="A33" s="23" t="s">
        <v>118</v>
      </c>
      <c r="C33" s="22"/>
      <c r="D33" s="21"/>
      <c r="E33" s="21"/>
      <c r="F33" s="21"/>
      <c r="G33" s="18"/>
      <c r="I33" s="20"/>
      <c r="J33" s="19"/>
      <c r="K33" s="19"/>
      <c r="L33" s="19"/>
      <c r="M33" s="18"/>
      <c r="O33" s="17">
        <v>23273.640640000001</v>
      </c>
      <c r="P33" s="16">
        <v>25470.078879999997</v>
      </c>
      <c r="Q33" s="16">
        <v>32434.267530000005</v>
      </c>
      <c r="R33" s="16">
        <v>42948.092980000001</v>
      </c>
      <c r="S33" s="13">
        <v>124126.08003</v>
      </c>
      <c r="U33" s="195">
        <v>33790</v>
      </c>
      <c r="V33" s="190">
        <v>38079</v>
      </c>
      <c r="W33" s="190">
        <v>41034</v>
      </c>
      <c r="X33" s="102">
        <v>276878.35431000002</v>
      </c>
      <c r="Y33" s="63">
        <v>389781.92619000003</v>
      </c>
      <c r="AA33" s="195">
        <v>39907.515930000001</v>
      </c>
      <c r="AB33" s="190">
        <v>41857.82142</v>
      </c>
      <c r="AC33" s="190">
        <v>42689.613360000003</v>
      </c>
      <c r="AD33" s="102">
        <v>97416.880999999994</v>
      </c>
      <c r="AE33" s="63">
        <v>221871.83171</v>
      </c>
      <c r="AG33" s="195">
        <v>37604.152710000009</v>
      </c>
      <c r="AH33" s="190">
        <v>29660.057690000001</v>
      </c>
      <c r="AI33" s="190">
        <v>29311.020740000004</v>
      </c>
      <c r="AJ33" s="229"/>
      <c r="AK33" s="230"/>
    </row>
    <row r="34" spans="1:37" x14ac:dyDescent="0.25">
      <c r="A34" s="43" t="s">
        <v>28</v>
      </c>
      <c r="C34" s="59"/>
      <c r="D34" s="58"/>
      <c r="E34" s="58"/>
      <c r="F34" s="58"/>
      <c r="G34" s="46"/>
      <c r="I34" s="48"/>
      <c r="J34" s="47"/>
      <c r="K34" s="47"/>
      <c r="L34" s="47"/>
      <c r="M34" s="46"/>
      <c r="O34" s="45">
        <v>-57770.575689999998</v>
      </c>
      <c r="P34" s="44">
        <v>-23012.25246</v>
      </c>
      <c r="Q34" s="44">
        <v>-61468.551469999999</v>
      </c>
      <c r="R34" s="44">
        <v>-75921.968240000002</v>
      </c>
      <c r="S34" s="42">
        <v>-218173.34785999998</v>
      </c>
      <c r="U34" s="202">
        <v>-49426</v>
      </c>
      <c r="V34" s="203">
        <v>-21176</v>
      </c>
      <c r="W34" s="203">
        <v>-29598</v>
      </c>
      <c r="X34" s="44">
        <v>-301438.22208000004</v>
      </c>
      <c r="Y34" s="182">
        <v>-401637.94784999988</v>
      </c>
      <c r="AA34" s="202">
        <v>-182910.64689999996</v>
      </c>
      <c r="AB34" s="203">
        <v>-118128.42805999995</v>
      </c>
      <c r="AC34" s="203">
        <v>-89306.447879999978</v>
      </c>
      <c r="AD34" s="44">
        <v>-99394.754670000053</v>
      </c>
      <c r="AE34" s="182">
        <v>-489740.27750999993</v>
      </c>
      <c r="AG34" s="202">
        <v>-101883.97108000003</v>
      </c>
      <c r="AH34" s="203">
        <v>-81781.534730000029</v>
      </c>
      <c r="AI34" s="203">
        <v>-63625.295960000003</v>
      </c>
      <c r="AJ34" s="239"/>
      <c r="AK34" s="240"/>
    </row>
    <row r="35" spans="1:37" x14ac:dyDescent="0.25">
      <c r="A35" s="23"/>
      <c r="C35" s="57"/>
      <c r="G35" s="56"/>
      <c r="I35" s="61"/>
      <c r="J35" s="60"/>
      <c r="K35" s="60"/>
      <c r="L35" s="60"/>
      <c r="M35" s="13"/>
      <c r="O35" s="61"/>
      <c r="P35" s="60"/>
      <c r="Q35" s="60"/>
      <c r="R35" s="60"/>
      <c r="S35" s="13"/>
      <c r="U35" s="196"/>
      <c r="V35" s="192"/>
      <c r="W35" s="192"/>
      <c r="Y35" s="56"/>
      <c r="AA35" s="223"/>
      <c r="AB35" s="224"/>
      <c r="AC35" s="224"/>
      <c r="AE35" s="56"/>
      <c r="AG35" s="223"/>
      <c r="AH35" s="224"/>
      <c r="AI35" s="224"/>
      <c r="AK35" s="56"/>
    </row>
    <row r="36" spans="1:37" ht="18" x14ac:dyDescent="0.25">
      <c r="A36" s="253" t="s">
        <v>38</v>
      </c>
      <c r="C36" s="54"/>
      <c r="D36" s="53"/>
      <c r="E36" s="53"/>
      <c r="F36" s="53"/>
      <c r="G36" s="52"/>
      <c r="I36" s="54"/>
      <c r="J36" s="53"/>
      <c r="K36" s="53"/>
      <c r="L36" s="53"/>
      <c r="M36" s="52"/>
      <c r="O36" s="54"/>
      <c r="P36" s="53"/>
      <c r="Q36" s="53"/>
      <c r="R36" s="53"/>
      <c r="S36" s="52"/>
      <c r="U36" s="211"/>
      <c r="V36" s="212"/>
      <c r="W36" s="212"/>
      <c r="X36" s="53"/>
      <c r="Y36" s="52"/>
      <c r="AA36" s="225"/>
      <c r="AB36" s="226"/>
      <c r="AC36" s="226"/>
      <c r="AD36" s="53"/>
      <c r="AE36" s="52"/>
      <c r="AG36" s="225"/>
      <c r="AH36" s="226"/>
      <c r="AI36" s="226"/>
      <c r="AJ36" s="53"/>
      <c r="AK36" s="52"/>
    </row>
    <row r="37" spans="1:37" x14ac:dyDescent="0.25">
      <c r="A37" s="23" t="s">
        <v>115</v>
      </c>
      <c r="C37" s="20"/>
      <c r="D37" s="19"/>
      <c r="E37" s="19"/>
      <c r="F37" s="19"/>
      <c r="G37" s="51"/>
      <c r="I37" s="20"/>
      <c r="J37" s="19"/>
      <c r="K37" s="19"/>
      <c r="L37" s="19"/>
      <c r="M37" s="50"/>
      <c r="O37" s="17">
        <v>10719.52073</v>
      </c>
      <c r="P37" s="16">
        <v>10838.463699999998</v>
      </c>
      <c r="Q37" s="16">
        <v>0</v>
      </c>
      <c r="R37" s="16">
        <v>9258.7022500000003</v>
      </c>
      <c r="S37" s="13">
        <v>30816.686679999999</v>
      </c>
      <c r="U37" s="195">
        <v>18882</v>
      </c>
      <c r="V37" s="190">
        <v>2112</v>
      </c>
      <c r="W37" s="191">
        <v>145</v>
      </c>
      <c r="X37" s="102">
        <v>41380.913</v>
      </c>
      <c r="Y37" s="63">
        <v>62519.323270000001</v>
      </c>
      <c r="AA37" s="195">
        <v>25467.81293</v>
      </c>
      <c r="AB37" s="190">
        <v>24259.978150000003</v>
      </c>
      <c r="AC37" s="190">
        <v>7737.1068099999993</v>
      </c>
      <c r="AD37" s="102">
        <v>35350.41188</v>
      </c>
      <c r="AE37" s="63">
        <v>92815.309769999993</v>
      </c>
      <c r="AG37" s="195">
        <v>16731.071449999999</v>
      </c>
      <c r="AH37" s="190">
        <v>15063.663</v>
      </c>
      <c r="AI37" s="190">
        <v>34376.720890000004</v>
      </c>
      <c r="AJ37" s="229"/>
      <c r="AK37" s="230"/>
    </row>
    <row r="38" spans="1:37" x14ac:dyDescent="0.25">
      <c r="A38" s="23" t="s">
        <v>116</v>
      </c>
      <c r="C38" s="20"/>
      <c r="D38" s="19"/>
      <c r="E38" s="19"/>
      <c r="F38" s="19"/>
      <c r="G38" s="51"/>
      <c r="I38" s="20"/>
      <c r="J38" s="19"/>
      <c r="K38" s="19"/>
      <c r="L38" s="19"/>
      <c r="M38" s="50"/>
      <c r="O38" s="17">
        <v>9259.7287300000007</v>
      </c>
      <c r="P38" s="16">
        <v>279.33915999999999</v>
      </c>
      <c r="Q38" s="16">
        <v>0</v>
      </c>
      <c r="R38" s="16">
        <v>25.0213</v>
      </c>
      <c r="S38" s="13">
        <v>9564.0891900000006</v>
      </c>
      <c r="U38" s="208">
        <v>0</v>
      </c>
      <c r="V38" s="191">
        <v>0</v>
      </c>
      <c r="W38" s="190">
        <v>28843</v>
      </c>
      <c r="X38" s="102">
        <v>5976.4179999999997</v>
      </c>
      <c r="Y38" s="63">
        <v>34819.646580000001</v>
      </c>
      <c r="AA38" s="195">
        <v>0</v>
      </c>
      <c r="AB38" s="190">
        <v>594.23119999999994</v>
      </c>
      <c r="AC38" s="190">
        <v>4869.4711900000002</v>
      </c>
      <c r="AD38" s="102">
        <v>3210.2432999999996</v>
      </c>
      <c r="AE38" s="63">
        <v>8673.9456900000005</v>
      </c>
      <c r="AG38" s="195">
        <v>21.736129999999999</v>
      </c>
      <c r="AH38" s="190">
        <v>1022.93796</v>
      </c>
      <c r="AI38" s="190">
        <v>463.50110999999998</v>
      </c>
      <c r="AJ38" s="229"/>
      <c r="AK38" s="230"/>
    </row>
    <row r="39" spans="1:37" x14ac:dyDescent="0.25">
      <c r="A39" s="43" t="s">
        <v>22</v>
      </c>
      <c r="C39" s="48"/>
      <c r="D39" s="47"/>
      <c r="E39" s="47"/>
      <c r="F39" s="47"/>
      <c r="G39" s="49"/>
      <c r="I39" s="48"/>
      <c r="J39" s="47"/>
      <c r="K39" s="47"/>
      <c r="L39" s="47"/>
      <c r="M39" s="46"/>
      <c r="O39" s="45">
        <v>19979.249459999999</v>
      </c>
      <c r="P39" s="44">
        <v>11117.802859999998</v>
      </c>
      <c r="Q39" s="44">
        <v>0</v>
      </c>
      <c r="R39" s="44">
        <v>9283.7235500000006</v>
      </c>
      <c r="S39" s="42">
        <v>40380.775869999998</v>
      </c>
      <c r="U39" s="200">
        <v>18882</v>
      </c>
      <c r="V39" s="201">
        <v>2112</v>
      </c>
      <c r="W39" s="201">
        <v>28988</v>
      </c>
      <c r="X39" s="188">
        <v>47357.330999999998</v>
      </c>
      <c r="Y39" s="42">
        <v>97338.969849999994</v>
      </c>
      <c r="AA39" s="200">
        <v>25467.81293</v>
      </c>
      <c r="AB39" s="201">
        <v>24854.209350000001</v>
      </c>
      <c r="AC39" s="201">
        <v>12606.578</v>
      </c>
      <c r="AD39" s="188">
        <v>38560.655180000002</v>
      </c>
      <c r="AE39" s="42">
        <v>101489.25546000001</v>
      </c>
      <c r="AG39" s="200">
        <v>16752.807580000001</v>
      </c>
      <c r="AH39" s="201">
        <v>16086.60096</v>
      </c>
      <c r="AI39" s="201">
        <v>34840.222000000002</v>
      </c>
      <c r="AJ39" s="231"/>
      <c r="AK39" s="232"/>
    </row>
    <row r="40" spans="1:37" x14ac:dyDescent="0.25">
      <c r="A40" s="41" t="s">
        <v>39</v>
      </c>
      <c r="C40" s="40"/>
      <c r="D40" s="39"/>
      <c r="E40" s="39"/>
      <c r="F40" s="39"/>
      <c r="G40" s="36"/>
      <c r="I40" s="38"/>
      <c r="J40" s="37"/>
      <c r="K40" s="37"/>
      <c r="L40" s="37"/>
      <c r="M40" s="36"/>
      <c r="O40" s="35">
        <v>51952.978340000001</v>
      </c>
      <c r="P40" s="34">
        <v>48209.524420000002</v>
      </c>
      <c r="Q40" s="34">
        <v>36238.288709999993</v>
      </c>
      <c r="R40" s="34">
        <v>43698.845480000004</v>
      </c>
      <c r="S40" s="33">
        <v>180099.63695000001</v>
      </c>
      <c r="U40" s="206">
        <v>44153</v>
      </c>
      <c r="V40" s="194">
        <v>61698</v>
      </c>
      <c r="W40" s="194">
        <v>50195</v>
      </c>
      <c r="X40" s="60">
        <v>80421.482359999995</v>
      </c>
      <c r="Y40" s="207">
        <v>236468.10337999999</v>
      </c>
      <c r="AA40" s="206">
        <v>79631.878490000003</v>
      </c>
      <c r="AB40" s="194">
        <v>56022.614650000003</v>
      </c>
      <c r="AC40" s="194">
        <v>42715.323130000004</v>
      </c>
      <c r="AD40" s="60">
        <v>100759.17302999999</v>
      </c>
      <c r="AE40" s="207">
        <v>279128.98930000002</v>
      </c>
      <c r="AF40" s="14"/>
      <c r="AG40" s="206">
        <v>42589.542060000007</v>
      </c>
      <c r="AH40" s="194">
        <v>36675.356079999998</v>
      </c>
      <c r="AI40" s="194">
        <v>63291.63564</v>
      </c>
      <c r="AJ40" s="243"/>
      <c r="AK40" s="244"/>
    </row>
    <row r="41" spans="1:37" x14ac:dyDescent="0.25">
      <c r="A41" s="32" t="s">
        <v>27</v>
      </c>
      <c r="C41" s="31"/>
      <c r="D41" s="30"/>
      <c r="E41" s="30"/>
      <c r="F41" s="30"/>
      <c r="G41" s="27"/>
      <c r="I41" s="29"/>
      <c r="J41" s="28"/>
      <c r="K41" s="28"/>
      <c r="L41" s="28"/>
      <c r="M41" s="27"/>
      <c r="O41" s="26">
        <v>-31973.728880000002</v>
      </c>
      <c r="P41" s="25">
        <v>-37091.721560000005</v>
      </c>
      <c r="Q41" s="25">
        <v>-36238.288709999993</v>
      </c>
      <c r="R41" s="25">
        <v>-34415.121930000001</v>
      </c>
      <c r="S41" s="24">
        <v>-139718.86108</v>
      </c>
      <c r="U41" s="204">
        <v>-25271</v>
      </c>
      <c r="V41" s="205">
        <v>-59586</v>
      </c>
      <c r="W41" s="205">
        <v>-21207</v>
      </c>
      <c r="X41" s="25">
        <v>-33064.151359999996</v>
      </c>
      <c r="Y41" s="183">
        <v>-139129.13352999999</v>
      </c>
      <c r="AA41" s="204">
        <v>-54164.065560000003</v>
      </c>
      <c r="AB41" s="205">
        <v>-31168.405300000002</v>
      </c>
      <c r="AC41" s="205">
        <v>-30108.745130000003</v>
      </c>
      <c r="AD41" s="25">
        <v>-62198.517849999989</v>
      </c>
      <c r="AE41" s="183">
        <v>-177639.73384</v>
      </c>
      <c r="AG41" s="204">
        <v>-25836.734480000006</v>
      </c>
      <c r="AH41" s="205">
        <v>-20588.755119999998</v>
      </c>
      <c r="AI41" s="205">
        <v>-28451.413639999999</v>
      </c>
      <c r="AJ41" s="237"/>
      <c r="AK41" s="238"/>
    </row>
    <row r="42" spans="1:37" x14ac:dyDescent="0.25">
      <c r="A42" s="23" t="s">
        <v>118</v>
      </c>
      <c r="C42" s="22"/>
      <c r="D42" s="21"/>
      <c r="E42" s="21"/>
      <c r="F42" s="21"/>
      <c r="G42" s="18"/>
      <c r="I42" s="20"/>
      <c r="J42" s="19"/>
      <c r="K42" s="19"/>
      <c r="L42" s="19"/>
      <c r="M42" s="18"/>
      <c r="O42" s="17">
        <v>3555.7077800000002</v>
      </c>
      <c r="P42" s="16">
        <v>4600.7431899999992</v>
      </c>
      <c r="Q42" s="16">
        <v>5091.5505400000002</v>
      </c>
      <c r="R42" s="16">
        <v>8034.1991500000004</v>
      </c>
      <c r="S42" s="13">
        <v>21282.200660000002</v>
      </c>
      <c r="U42" s="195">
        <v>9329</v>
      </c>
      <c r="V42" s="190">
        <v>10035</v>
      </c>
      <c r="W42" s="190">
        <v>12974</v>
      </c>
      <c r="X42" s="102">
        <v>11892.186899999999</v>
      </c>
      <c r="Y42" s="63">
        <v>44229.813439999998</v>
      </c>
      <c r="AA42" s="195">
        <v>19049.05215</v>
      </c>
      <c r="AB42" s="190">
        <v>17258.075009999997</v>
      </c>
      <c r="AC42" s="190">
        <v>17712.79407</v>
      </c>
      <c r="AD42" s="102">
        <v>240786.28594999999</v>
      </c>
      <c r="AE42" s="63">
        <v>294806.20717999997</v>
      </c>
      <c r="AG42" s="195">
        <v>15197.302300000001</v>
      </c>
      <c r="AH42" s="190">
        <v>13174.885330000001</v>
      </c>
      <c r="AI42" s="190">
        <v>8961.5792700000002</v>
      </c>
      <c r="AJ42" s="229"/>
      <c r="AK42" s="230"/>
    </row>
    <row r="43" spans="1:37" x14ac:dyDescent="0.25">
      <c r="A43" s="43" t="s">
        <v>28</v>
      </c>
      <c r="C43" s="59"/>
      <c r="D43" s="58"/>
      <c r="E43" s="58"/>
      <c r="F43" s="58"/>
      <c r="G43" s="46"/>
      <c r="I43" s="48"/>
      <c r="J43" s="47"/>
      <c r="K43" s="47"/>
      <c r="L43" s="47"/>
      <c r="M43" s="46"/>
      <c r="O43" s="45">
        <v>-35529.436659999999</v>
      </c>
      <c r="P43" s="44">
        <v>-41692.464750000006</v>
      </c>
      <c r="Q43" s="44">
        <v>-41329.83924999999</v>
      </c>
      <c r="R43" s="44">
        <v>-42449.321080000002</v>
      </c>
      <c r="S43" s="42">
        <v>-161001.06174</v>
      </c>
      <c r="U43" s="202">
        <v>-34600</v>
      </c>
      <c r="V43" s="203">
        <v>-69621</v>
      </c>
      <c r="W43" s="203">
        <v>-34181</v>
      </c>
      <c r="X43" s="44">
        <v>-44956.338259999997</v>
      </c>
      <c r="Y43" s="182">
        <v>-183358.94696999999</v>
      </c>
      <c r="AA43" s="202">
        <v>-73213.117710000006</v>
      </c>
      <c r="AB43" s="203">
        <v>-48426.480309999999</v>
      </c>
      <c r="AC43" s="203">
        <v>-47821.539199999999</v>
      </c>
      <c r="AD43" s="44">
        <v>-302984.80379999999</v>
      </c>
      <c r="AE43" s="182">
        <v>-472445.94102000003</v>
      </c>
      <c r="AG43" s="202">
        <v>-41034.036780000009</v>
      </c>
      <c r="AH43" s="203">
        <v>-33763.640449999999</v>
      </c>
      <c r="AI43" s="203">
        <v>-37412.992910000001</v>
      </c>
      <c r="AJ43" s="239"/>
      <c r="AK43" s="240"/>
    </row>
    <row r="44" spans="1:37" x14ac:dyDescent="0.25">
      <c r="A44" s="23"/>
      <c r="C44" s="57"/>
      <c r="G44" s="56"/>
      <c r="I44" s="57"/>
      <c r="M44" s="56"/>
      <c r="O44" s="57"/>
      <c r="S44" s="56"/>
      <c r="U44" s="196"/>
      <c r="V44" s="192"/>
      <c r="W44" s="192"/>
      <c r="X44" s="14"/>
      <c r="Y44" s="13"/>
      <c r="AA44" s="223"/>
      <c r="AB44" s="224"/>
      <c r="AC44" s="224"/>
      <c r="AD44" s="14"/>
      <c r="AE44" s="13"/>
      <c r="AG44" s="223"/>
      <c r="AH44" s="224"/>
      <c r="AI44" s="224"/>
      <c r="AJ44" s="14"/>
      <c r="AK44" s="13"/>
    </row>
    <row r="45" spans="1:37" ht="18" x14ac:dyDescent="0.25">
      <c r="A45" s="55" t="s">
        <v>40</v>
      </c>
      <c r="C45" s="54"/>
      <c r="D45" s="53"/>
      <c r="E45" s="53"/>
      <c r="F45" s="53"/>
      <c r="G45" s="52"/>
      <c r="I45" s="54"/>
      <c r="J45" s="53"/>
      <c r="K45" s="53"/>
      <c r="L45" s="53"/>
      <c r="M45" s="52"/>
      <c r="O45" s="54"/>
      <c r="P45" s="53"/>
      <c r="Q45" s="53"/>
      <c r="R45" s="53"/>
      <c r="S45" s="52"/>
      <c r="U45" s="211"/>
      <c r="V45" s="212"/>
      <c r="W45" s="212"/>
      <c r="X45" s="189"/>
      <c r="Y45" s="33"/>
      <c r="AA45" s="225"/>
      <c r="AB45" s="226"/>
      <c r="AC45" s="226"/>
      <c r="AD45" s="189"/>
      <c r="AE45" s="33"/>
      <c r="AG45" s="225"/>
      <c r="AH45" s="226"/>
      <c r="AI45" s="226"/>
      <c r="AJ45" s="189"/>
      <c r="AK45" s="33"/>
    </row>
    <row r="46" spans="1:37" x14ac:dyDescent="0.25">
      <c r="A46" s="23" t="s">
        <v>115</v>
      </c>
      <c r="C46" s="20"/>
      <c r="D46" s="19"/>
      <c r="E46" s="19"/>
      <c r="F46" s="19"/>
      <c r="G46" s="51"/>
      <c r="I46" s="20"/>
      <c r="J46" s="19"/>
      <c r="K46" s="19"/>
      <c r="L46" s="19"/>
      <c r="M46" s="50"/>
      <c r="O46" s="17">
        <v>55.817209999997431</v>
      </c>
      <c r="P46" s="16">
        <v>11312.80174999995</v>
      </c>
      <c r="Q46" s="16">
        <v>556.96629000006942</v>
      </c>
      <c r="R46" s="16">
        <v>575.24426999993921</v>
      </c>
      <c r="S46" s="13">
        <v>12500.829519999956</v>
      </c>
      <c r="U46" s="208">
        <v>468</v>
      </c>
      <c r="V46" s="191">
        <v>-128</v>
      </c>
      <c r="W46" s="191">
        <v>944</v>
      </c>
      <c r="X46" s="102">
        <v>-661.95245999994222</v>
      </c>
      <c r="Y46" s="63">
        <v>623.22100000001319</v>
      </c>
      <c r="AA46" s="195">
        <v>446.65788999998767</v>
      </c>
      <c r="AB46" s="190">
        <v>4464.9517299999789</v>
      </c>
      <c r="AC46" s="190">
        <v>3797.9771500000188</v>
      </c>
      <c r="AD46" s="102">
        <v>0.64719999997760169</v>
      </c>
      <c r="AE46" s="63">
        <v>8710.2339699999629</v>
      </c>
      <c r="AG46" s="195">
        <v>26823.435600000015</v>
      </c>
      <c r="AH46" s="190">
        <v>265.68072000000393</v>
      </c>
      <c r="AI46" s="190">
        <v>3811.9982799999052</v>
      </c>
      <c r="AJ46" s="229"/>
      <c r="AK46" s="230"/>
    </row>
    <row r="47" spans="1:37" x14ac:dyDescent="0.25">
      <c r="A47" s="23" t="s">
        <v>116</v>
      </c>
      <c r="C47" s="20"/>
      <c r="D47" s="19"/>
      <c r="E47" s="19"/>
      <c r="F47" s="19"/>
      <c r="G47" s="51"/>
      <c r="I47" s="20"/>
      <c r="J47" s="19"/>
      <c r="K47" s="19"/>
      <c r="L47" s="19"/>
      <c r="M47" s="50"/>
      <c r="O47" s="17">
        <v>-9001.9848200000015</v>
      </c>
      <c r="P47" s="16">
        <v>320.62454000000002</v>
      </c>
      <c r="Q47" s="16">
        <v>310.00029999999992</v>
      </c>
      <c r="R47" s="16">
        <v>214.97782999999879</v>
      </c>
      <c r="S47" s="13">
        <v>-8156.3821500000022</v>
      </c>
      <c r="U47" s="208">
        <v>252</v>
      </c>
      <c r="V47" s="191">
        <v>352</v>
      </c>
      <c r="W47" s="191">
        <v>263</v>
      </c>
      <c r="X47" s="102">
        <v>-5444.7167699999991</v>
      </c>
      <c r="Y47" s="63">
        <v>-4578.1132300000299</v>
      </c>
      <c r="AA47" s="195">
        <v>278.16484000000003</v>
      </c>
      <c r="AB47" s="190">
        <v>271.18069000000003</v>
      </c>
      <c r="AC47" s="190">
        <v>2646.0105299999996</v>
      </c>
      <c r="AD47" s="102">
        <v>2320.23666</v>
      </c>
      <c r="AE47" s="63">
        <v>5515.5927199999996</v>
      </c>
      <c r="AG47" s="195">
        <v>134492.56202000001</v>
      </c>
      <c r="AH47" s="190">
        <v>29.999999999999773</v>
      </c>
      <c r="AI47" s="190">
        <v>7311.6894100000127</v>
      </c>
      <c r="AJ47" s="229"/>
      <c r="AK47" s="230"/>
    </row>
    <row r="48" spans="1:37" x14ac:dyDescent="0.25">
      <c r="A48" s="43" t="s">
        <v>22</v>
      </c>
      <c r="C48" s="48"/>
      <c r="D48" s="47"/>
      <c r="E48" s="47"/>
      <c r="F48" s="47"/>
      <c r="G48" s="49"/>
      <c r="I48" s="48"/>
      <c r="J48" s="47"/>
      <c r="K48" s="47"/>
      <c r="L48" s="47"/>
      <c r="M48" s="46"/>
      <c r="O48" s="45">
        <v>-8946.1676100000041</v>
      </c>
      <c r="P48" s="44">
        <v>11633.42628999995</v>
      </c>
      <c r="Q48" s="44">
        <v>866.96659000006935</v>
      </c>
      <c r="R48" s="44">
        <v>790.222099999938</v>
      </c>
      <c r="S48" s="42">
        <v>4344.4473699999535</v>
      </c>
      <c r="U48" s="209">
        <v>720</v>
      </c>
      <c r="V48" s="210">
        <v>225</v>
      </c>
      <c r="W48" s="201">
        <v>1207</v>
      </c>
      <c r="X48" s="188">
        <v>-6106.6692299999413</v>
      </c>
      <c r="Y48" s="42">
        <v>-3954.8922300000168</v>
      </c>
      <c r="AA48" s="200">
        <v>724.8227299999877</v>
      </c>
      <c r="AB48" s="201">
        <v>4736.132419999979</v>
      </c>
      <c r="AC48" s="201">
        <v>6443.9876800000184</v>
      </c>
      <c r="AD48" s="188">
        <v>2320.8838599999776</v>
      </c>
      <c r="AE48" s="42">
        <v>14225.826689999963</v>
      </c>
      <c r="AG48" s="200">
        <v>161315.99762000004</v>
      </c>
      <c r="AH48" s="201">
        <v>295.6807200000037</v>
      </c>
      <c r="AI48" s="201">
        <v>11123.687689999919</v>
      </c>
      <c r="AJ48" s="231"/>
      <c r="AK48" s="232"/>
    </row>
    <row r="49" spans="1:37" x14ac:dyDescent="0.25">
      <c r="A49" s="41" t="s">
        <v>39</v>
      </c>
      <c r="C49" s="40"/>
      <c r="D49" s="39"/>
      <c r="E49" s="39"/>
      <c r="F49" s="39"/>
      <c r="G49" s="36"/>
      <c r="I49" s="38"/>
      <c r="J49" s="37"/>
      <c r="K49" s="37"/>
      <c r="L49" s="37"/>
      <c r="M49" s="36"/>
      <c r="O49" s="35">
        <v>36594.168460000015</v>
      </c>
      <c r="P49" s="34">
        <v>66018.531149999981</v>
      </c>
      <c r="Q49" s="34">
        <v>51291.226939999979</v>
      </c>
      <c r="R49" s="34">
        <v>62146.038910000032</v>
      </c>
      <c r="S49" s="33">
        <v>216049.96546000001</v>
      </c>
      <c r="U49" s="206">
        <v>56506</v>
      </c>
      <c r="V49" s="194">
        <v>54615</v>
      </c>
      <c r="W49" s="194">
        <v>42236</v>
      </c>
      <c r="X49" s="60">
        <v>40065.131429999892</v>
      </c>
      <c r="Y49" s="207">
        <v>193421.30257999996</v>
      </c>
      <c r="AA49" s="206">
        <v>45559.520320000011</v>
      </c>
      <c r="AB49" s="194">
        <v>58503.32514000003</v>
      </c>
      <c r="AC49" s="194">
        <v>45232.91452999998</v>
      </c>
      <c r="AD49" s="60">
        <v>37621.757079999988</v>
      </c>
      <c r="AE49" s="207">
        <v>186917.51707</v>
      </c>
      <c r="AG49" s="206">
        <v>69592.979009999981</v>
      </c>
      <c r="AH49" s="194">
        <v>29708.308279999976</v>
      </c>
      <c r="AI49" s="194">
        <v>31466.182149999975</v>
      </c>
      <c r="AJ49" s="243"/>
      <c r="AK49" s="244"/>
    </row>
    <row r="50" spans="1:37" x14ac:dyDescent="0.25">
      <c r="A50" s="32" t="s">
        <v>27</v>
      </c>
      <c r="C50" s="31"/>
      <c r="D50" s="30"/>
      <c r="E50" s="30"/>
      <c r="F50" s="30"/>
      <c r="G50" s="27"/>
      <c r="I50" s="29"/>
      <c r="J50" s="28"/>
      <c r="K50" s="28"/>
      <c r="L50" s="28"/>
      <c r="M50" s="27"/>
      <c r="O50" s="26">
        <v>-45540.336070000019</v>
      </c>
      <c r="P50" s="25">
        <v>-54385.104860000029</v>
      </c>
      <c r="Q50" s="25">
        <v>-50424.26034999991</v>
      </c>
      <c r="R50" s="25">
        <v>-61355.816810000091</v>
      </c>
      <c r="S50" s="24">
        <v>-211705.51809000003</v>
      </c>
      <c r="U50" s="204">
        <v>-55786</v>
      </c>
      <c r="V50" s="205">
        <v>-54390</v>
      </c>
      <c r="W50" s="205">
        <v>-41029</v>
      </c>
      <c r="X50" s="25">
        <v>-46171.800369999859</v>
      </c>
      <c r="Y50" s="183">
        <v>-197376.19451999999</v>
      </c>
      <c r="AA50" s="204">
        <v>-44834.697590000025</v>
      </c>
      <c r="AB50" s="205">
        <v>-53767.19272000005</v>
      </c>
      <c r="AC50" s="205">
        <v>-38788.92684999996</v>
      </c>
      <c r="AD50" s="25">
        <v>-35300.873220000009</v>
      </c>
      <c r="AE50" s="183">
        <v>-172691.69038000004</v>
      </c>
      <c r="AG50" s="204">
        <v>91723.018610000057</v>
      </c>
      <c r="AH50" s="205">
        <v>-29412.627559999972</v>
      </c>
      <c r="AI50" s="205">
        <v>-20342.494460000056</v>
      </c>
      <c r="AJ50" s="237"/>
      <c r="AK50" s="238"/>
    </row>
    <row r="51" spans="1:37" x14ac:dyDescent="0.25">
      <c r="A51" s="23" t="s">
        <v>118</v>
      </c>
      <c r="C51" s="22"/>
      <c r="D51" s="21"/>
      <c r="E51" s="21"/>
      <c r="F51" s="21"/>
      <c r="G51" s="18"/>
      <c r="I51" s="20"/>
      <c r="J51" s="19"/>
      <c r="K51" s="19"/>
      <c r="L51" s="19"/>
      <c r="M51" s="18"/>
      <c r="O51" s="17">
        <v>971.65157999999838</v>
      </c>
      <c r="P51" s="16">
        <v>884.17793000000347</v>
      </c>
      <c r="Q51" s="16">
        <v>1031.8199299999869</v>
      </c>
      <c r="R51" s="16">
        <v>1488.6038700000063</v>
      </c>
      <c r="S51" s="13">
        <v>4376.2533099999946</v>
      </c>
      <c r="U51" s="195">
        <v>1273</v>
      </c>
      <c r="V51" s="190">
        <v>1479</v>
      </c>
      <c r="W51" s="190">
        <v>1416</v>
      </c>
      <c r="X51" s="102">
        <v>124033.16696999999</v>
      </c>
      <c r="Y51" s="63">
        <v>128201.56623000001</v>
      </c>
      <c r="AA51" s="195">
        <v>3418.6916300000048</v>
      </c>
      <c r="AB51" s="190">
        <v>6672.2826699999969</v>
      </c>
      <c r="AC51" s="190">
        <v>7827.4319299999806</v>
      </c>
      <c r="AD51" s="102">
        <v>4530.8548900000751</v>
      </c>
      <c r="AE51" s="63">
        <v>22449.261120000057</v>
      </c>
      <c r="AG51" s="195">
        <v>5313.8695699999898</v>
      </c>
      <c r="AH51" s="190">
        <v>1580.0117799999971</v>
      </c>
      <c r="AI51" s="190">
        <v>2135.9975800000011</v>
      </c>
      <c r="AJ51" s="229"/>
      <c r="AK51" s="230"/>
    </row>
    <row r="52" spans="1:37" ht="18" thickBot="1" x14ac:dyDescent="0.3">
      <c r="A52" s="12" t="s">
        <v>28</v>
      </c>
      <c r="C52" s="11"/>
      <c r="D52" s="10"/>
      <c r="E52" s="10"/>
      <c r="F52" s="10"/>
      <c r="G52" s="7"/>
      <c r="I52" s="9"/>
      <c r="J52" s="8"/>
      <c r="K52" s="8"/>
      <c r="L52" s="8"/>
      <c r="M52" s="7"/>
      <c r="O52" s="6">
        <v>-46511.987650000017</v>
      </c>
      <c r="P52" s="5">
        <v>-55269.282790000034</v>
      </c>
      <c r="Q52" s="5">
        <v>-51456.080279999893</v>
      </c>
      <c r="R52" s="5">
        <v>-62844.420680000097</v>
      </c>
      <c r="S52" s="2">
        <v>-216081.77140000003</v>
      </c>
      <c r="U52" s="198">
        <v>-57059</v>
      </c>
      <c r="V52" s="199">
        <v>-55869</v>
      </c>
      <c r="W52" s="199">
        <v>-42445</v>
      </c>
      <c r="X52" s="5">
        <v>-170204.96733999986</v>
      </c>
      <c r="Y52" s="120">
        <v>-325577.76075000002</v>
      </c>
      <c r="AA52" s="198">
        <v>-48253.389220000026</v>
      </c>
      <c r="AB52" s="199">
        <v>-60439.475390000051</v>
      </c>
      <c r="AC52" s="199">
        <v>-46616.358779999937</v>
      </c>
      <c r="AD52" s="5">
        <v>-39831.728110000084</v>
      </c>
      <c r="AE52" s="120">
        <v>-195140.95150000008</v>
      </c>
      <c r="AG52" s="198">
        <v>86409.149040000062</v>
      </c>
      <c r="AH52" s="199">
        <v>-30992.639339999969</v>
      </c>
      <c r="AI52" s="199">
        <v>-22478.492040000056</v>
      </c>
      <c r="AJ52" s="241"/>
      <c r="AK52" s="242"/>
    </row>
  </sheetData>
  <mergeCells count="12">
    <mergeCell ref="C2:G2"/>
    <mergeCell ref="I2:M2"/>
    <mergeCell ref="O2:S2"/>
    <mergeCell ref="C24:G24"/>
    <mergeCell ref="I24:M24"/>
    <mergeCell ref="O24:S24"/>
    <mergeCell ref="AG2:AK2"/>
    <mergeCell ref="AG24:AK24"/>
    <mergeCell ref="AA2:AE2"/>
    <mergeCell ref="AA24:AE24"/>
    <mergeCell ref="U2:Y2"/>
    <mergeCell ref="U24:Y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EE1B-87AB-48B0-B323-1276FBD12FC2}">
  <dimension ref="A1:AE45"/>
  <sheetViews>
    <sheetView zoomScale="85" zoomScaleNormal="85" workbookViewId="0">
      <pane xSplit="1" ySplit="3" topLeftCell="M4" activePane="bottomRight" state="frozen"/>
      <selection pane="topRight" activeCell="M71" sqref="M71"/>
      <selection pane="bottomLeft" activeCell="M71" sqref="M71"/>
      <selection pane="bottomRight" activeCell="AH36" sqref="AH36"/>
    </sheetView>
  </sheetViews>
  <sheetFormatPr defaultColWidth="9.140625" defaultRowHeight="17.25" outlineLevelCol="1" x14ac:dyDescent="0.25"/>
  <cols>
    <col min="1" max="1" width="70.42578125" style="1" customWidth="1"/>
    <col min="2" max="2" width="2.42578125" style="1" customWidth="1"/>
    <col min="3" max="6" width="13.7109375" style="1" customWidth="1" outlineLevel="1"/>
    <col min="7" max="7" width="2.42578125" style="1" customWidth="1"/>
    <col min="8" max="11" width="13.7109375" style="1" customWidth="1" outlineLevel="1"/>
    <col min="12" max="12" width="2.42578125" style="1" customWidth="1"/>
    <col min="13" max="16" width="13.7109375" style="1" customWidth="1" outlineLevel="1"/>
    <col min="17" max="17" width="2.42578125" style="1" customWidth="1"/>
    <col min="18" max="21" width="13.7109375" style="1" customWidth="1" outlineLevel="1"/>
    <col min="22" max="22" width="2.42578125" style="1" customWidth="1"/>
    <col min="23" max="26" width="13.7109375" style="1" customWidth="1" outlineLevel="1"/>
    <col min="27" max="27" width="2.42578125" style="1" customWidth="1"/>
    <col min="28" max="31" width="13.7109375" style="1" customWidth="1" outlineLevel="1"/>
    <col min="32" max="16384" width="9.140625" style="1"/>
  </cols>
  <sheetData>
    <row r="1" spans="1:31" ht="18" thickBot="1" x14ac:dyDescent="0.3"/>
    <row r="2" spans="1:31" ht="30" customHeight="1" thickBot="1" x14ac:dyDescent="0.3">
      <c r="A2" s="100" t="s">
        <v>41</v>
      </c>
      <c r="B2" s="66"/>
      <c r="C2" s="257">
        <v>2021</v>
      </c>
      <c r="D2" s="258"/>
      <c r="E2" s="258"/>
      <c r="F2" s="259"/>
      <c r="G2" s="66"/>
      <c r="H2" s="257">
        <v>2022</v>
      </c>
      <c r="I2" s="258"/>
      <c r="J2" s="258"/>
      <c r="K2" s="259"/>
      <c r="L2" s="66"/>
      <c r="M2" s="257">
        <v>2023</v>
      </c>
      <c r="N2" s="258"/>
      <c r="O2" s="258"/>
      <c r="P2" s="259"/>
      <c r="Q2" s="66"/>
      <c r="R2" s="254">
        <v>2024</v>
      </c>
      <c r="S2" s="255"/>
      <c r="T2" s="255"/>
      <c r="U2" s="256"/>
      <c r="W2" s="254">
        <v>2025</v>
      </c>
      <c r="X2" s="255"/>
      <c r="Y2" s="255"/>
      <c r="Z2" s="256"/>
      <c r="AB2" s="254">
        <v>2026</v>
      </c>
      <c r="AC2" s="255"/>
      <c r="AD2" s="255"/>
      <c r="AE2" s="256"/>
    </row>
    <row r="3" spans="1:31" ht="18" thickBot="1" x14ac:dyDescent="0.3">
      <c r="A3" s="65" t="s">
        <v>1</v>
      </c>
      <c r="B3" s="64"/>
      <c r="C3" s="117" t="s">
        <v>2</v>
      </c>
      <c r="D3" s="116" t="s">
        <v>3</v>
      </c>
      <c r="E3" s="116" t="s">
        <v>4</v>
      </c>
      <c r="F3" s="115" t="s">
        <v>5</v>
      </c>
      <c r="G3" s="64"/>
      <c r="H3" s="95" t="s">
        <v>7</v>
      </c>
      <c r="I3" s="94" t="s">
        <v>8</v>
      </c>
      <c r="J3" s="94" t="s">
        <v>9</v>
      </c>
      <c r="K3" s="93" t="s">
        <v>10</v>
      </c>
      <c r="L3" s="64"/>
      <c r="M3" s="95" t="s">
        <v>12</v>
      </c>
      <c r="N3" s="94" t="s">
        <v>13</v>
      </c>
      <c r="O3" s="94" t="s">
        <v>14</v>
      </c>
      <c r="P3" s="93" t="s">
        <v>15</v>
      </c>
      <c r="Q3" s="64"/>
      <c r="R3" s="95" t="s">
        <v>17</v>
      </c>
      <c r="S3" s="94" t="s">
        <v>18</v>
      </c>
      <c r="T3" s="94" t="s">
        <v>19</v>
      </c>
      <c r="U3" s="93" t="s">
        <v>20</v>
      </c>
      <c r="W3" s="95" t="s">
        <v>104</v>
      </c>
      <c r="X3" s="221" t="s">
        <v>105</v>
      </c>
      <c r="Y3" s="94" t="s">
        <v>106</v>
      </c>
      <c r="Z3" s="93" t="s">
        <v>107</v>
      </c>
      <c r="AB3" s="95" t="s">
        <v>109</v>
      </c>
      <c r="AC3" s="221" t="s">
        <v>110</v>
      </c>
      <c r="AD3" s="94" t="s">
        <v>111</v>
      </c>
      <c r="AE3" s="93" t="s">
        <v>112</v>
      </c>
    </row>
    <row r="4" spans="1:31" ht="8.25" customHeight="1" thickBot="1" x14ac:dyDescent="0.3">
      <c r="A4" s="114"/>
      <c r="C4" s="92"/>
      <c r="D4" s="91"/>
      <c r="E4" s="91"/>
      <c r="F4" s="90"/>
      <c r="H4" s="57"/>
      <c r="K4" s="56"/>
      <c r="M4" s="57"/>
      <c r="P4" s="56"/>
      <c r="R4" s="57"/>
      <c r="U4" s="56"/>
      <c r="W4" s="57"/>
      <c r="X4" s="222"/>
      <c r="Z4" s="56"/>
      <c r="AB4" s="57"/>
      <c r="AC4" s="222"/>
      <c r="AE4" s="56"/>
    </row>
    <row r="5" spans="1:31" ht="18" thickTop="1" x14ac:dyDescent="0.25">
      <c r="A5" s="113" t="s">
        <v>42</v>
      </c>
      <c r="C5" s="17">
        <v>84080.388999999996</v>
      </c>
      <c r="D5" s="16">
        <v>95529.512000000002</v>
      </c>
      <c r="E5" s="16">
        <v>130086.39</v>
      </c>
      <c r="F5" s="89">
        <v>267705</v>
      </c>
      <c r="G5" s="62"/>
      <c r="H5" s="17">
        <v>304224.94900000002</v>
      </c>
      <c r="I5" s="16">
        <v>362151.016</v>
      </c>
      <c r="J5" s="16">
        <v>413685.79599999997</v>
      </c>
      <c r="K5" s="89">
        <v>494989.766</v>
      </c>
      <c r="L5" s="62"/>
      <c r="M5" s="17">
        <v>621918.58400000003</v>
      </c>
      <c r="N5" s="102">
        <v>725778.34699999995</v>
      </c>
      <c r="O5" s="102">
        <v>785894.821</v>
      </c>
      <c r="P5" s="89">
        <v>867211.59</v>
      </c>
      <c r="Q5" s="62"/>
      <c r="R5" s="17">
        <v>978546.22045000002</v>
      </c>
      <c r="S5" s="16">
        <v>1066077.6140000001</v>
      </c>
      <c r="T5" s="16">
        <v>1262016.4509999999</v>
      </c>
      <c r="U5" s="89">
        <v>1203776.5714099999</v>
      </c>
      <c r="W5" s="17">
        <v>1136866.6499999999</v>
      </c>
      <c r="X5" s="16">
        <v>1133437.311</v>
      </c>
      <c r="Y5" s="16">
        <v>1102029.8671900001</v>
      </c>
      <c r="Z5" s="89">
        <v>952379.59199999995</v>
      </c>
      <c r="AB5" s="17">
        <v>648053.51687000005</v>
      </c>
      <c r="AC5" s="16">
        <v>629266.91844000004</v>
      </c>
      <c r="AD5" s="16">
        <v>588852.55316000013</v>
      </c>
      <c r="AE5" s="245"/>
    </row>
    <row r="6" spans="1:31" x14ac:dyDescent="0.25">
      <c r="A6" s="104" t="s">
        <v>43</v>
      </c>
      <c r="C6" s="17">
        <v>33003.4</v>
      </c>
      <c r="D6" s="16">
        <v>42599.777000000002</v>
      </c>
      <c r="E6" s="16">
        <v>39106.995999999999</v>
      </c>
      <c r="F6" s="89">
        <v>52218.756999999998</v>
      </c>
      <c r="G6" s="62"/>
      <c r="H6" s="17">
        <v>46105.326000000001</v>
      </c>
      <c r="I6" s="16">
        <v>48356.173000000003</v>
      </c>
      <c r="J6" s="16">
        <v>107319.96799999999</v>
      </c>
      <c r="K6" s="89">
        <v>152300.22399999999</v>
      </c>
      <c r="L6" s="62"/>
      <c r="M6" s="17">
        <v>161416.367</v>
      </c>
      <c r="N6" s="102">
        <v>159292.01800000001</v>
      </c>
      <c r="O6" s="102">
        <v>418237.511</v>
      </c>
      <c r="P6" s="89">
        <v>544765.348</v>
      </c>
      <c r="Q6" s="62"/>
      <c r="R6" s="17">
        <v>567482.92365000001</v>
      </c>
      <c r="S6" s="16">
        <v>551345.68500000006</v>
      </c>
      <c r="T6" s="16">
        <v>526869.09409000003</v>
      </c>
      <c r="U6" s="89">
        <v>561161.82437999989</v>
      </c>
      <c r="W6" s="17">
        <v>530533.36199999996</v>
      </c>
      <c r="X6" s="16">
        <v>512302.00099999999</v>
      </c>
      <c r="Y6" s="16">
        <v>499428.21259000001</v>
      </c>
      <c r="Z6" s="89">
        <v>421314.78100000002</v>
      </c>
      <c r="AB6" s="17">
        <v>312305.26577000006</v>
      </c>
      <c r="AC6" s="16">
        <v>318390.89056000009</v>
      </c>
      <c r="AD6" s="16">
        <v>299015.63610999996</v>
      </c>
      <c r="AE6" s="245"/>
    </row>
    <row r="7" spans="1:31" x14ac:dyDescent="0.25">
      <c r="A7" s="104" t="s">
        <v>44</v>
      </c>
      <c r="C7" s="17">
        <v>397009.21600000001</v>
      </c>
      <c r="D7" s="16">
        <v>410974.141</v>
      </c>
      <c r="E7" s="16">
        <v>407712</v>
      </c>
      <c r="F7" s="89">
        <v>752293.94799999997</v>
      </c>
      <c r="G7" s="62"/>
      <c r="H7" s="17">
        <v>737303.65700000001</v>
      </c>
      <c r="I7" s="16">
        <v>783844.61300000001</v>
      </c>
      <c r="J7" s="16">
        <v>797593.44099999999</v>
      </c>
      <c r="K7" s="89">
        <v>802653.924</v>
      </c>
      <c r="L7" s="62"/>
      <c r="M7" s="17">
        <v>858319.47900000005</v>
      </c>
      <c r="N7" s="102">
        <v>874545.30500000005</v>
      </c>
      <c r="O7" s="102">
        <v>845819.77300000004</v>
      </c>
      <c r="P7" s="89">
        <v>841671.58200000005</v>
      </c>
      <c r="Q7" s="62"/>
      <c r="R7" s="17">
        <v>863013.01055000001</v>
      </c>
      <c r="S7" s="16">
        <v>836304.20799999998</v>
      </c>
      <c r="T7" s="16">
        <v>849638.37399999995</v>
      </c>
      <c r="U7" s="89">
        <v>679533.90868000011</v>
      </c>
      <c r="W7" s="17">
        <v>663005.49300000002</v>
      </c>
      <c r="X7" s="16">
        <v>678892.66899999999</v>
      </c>
      <c r="Y7" s="16">
        <v>674435.47271999996</v>
      </c>
      <c r="Z7" s="89">
        <v>664031.82299999997</v>
      </c>
      <c r="AB7" s="17">
        <v>593079.95404999994</v>
      </c>
      <c r="AC7" s="16">
        <v>589700.71299999987</v>
      </c>
      <c r="AD7" s="16">
        <v>562559.07582999987</v>
      </c>
      <c r="AE7" s="245"/>
    </row>
    <row r="8" spans="1:31" x14ac:dyDescent="0.25">
      <c r="A8" s="104" t="s">
        <v>45</v>
      </c>
      <c r="C8" s="17">
        <v>2063.9969999999998</v>
      </c>
      <c r="D8" s="16">
        <v>1973.79</v>
      </c>
      <c r="E8" s="16">
        <v>2152.2550000000001</v>
      </c>
      <c r="F8" s="89">
        <v>7024.2240000000002</v>
      </c>
      <c r="G8" s="62"/>
      <c r="H8" s="17">
        <v>5674.94</v>
      </c>
      <c r="I8" s="16">
        <v>4286.0219999999999</v>
      </c>
      <c r="J8" s="16">
        <v>33197.116000000002</v>
      </c>
      <c r="K8" s="89">
        <v>33028.938999999998</v>
      </c>
      <c r="L8" s="62"/>
      <c r="M8" s="17">
        <v>31022.893</v>
      </c>
      <c r="N8" s="102">
        <v>57804.004999999997</v>
      </c>
      <c r="O8" s="102">
        <v>54937.148000000001</v>
      </c>
      <c r="P8" s="89">
        <v>50143.087</v>
      </c>
      <c r="Q8" s="62"/>
      <c r="R8" s="17">
        <v>53156.806709999997</v>
      </c>
      <c r="S8" s="16">
        <v>51849.862000000001</v>
      </c>
      <c r="T8" s="16">
        <v>53280.463000000003</v>
      </c>
      <c r="U8" s="89">
        <v>22968.168440000532</v>
      </c>
      <c r="W8" s="17">
        <v>25047.811100000381</v>
      </c>
      <c r="X8" s="16">
        <v>28554.763219997407</v>
      </c>
      <c r="Y8" s="16">
        <v>36087.104579999927</v>
      </c>
      <c r="Z8" s="89">
        <v>34658.663999999997</v>
      </c>
      <c r="AB8" s="17">
        <v>216922.3426400013</v>
      </c>
      <c r="AC8" s="16">
        <v>209638.42578000069</v>
      </c>
      <c r="AD8" s="16">
        <v>203551.98692000008</v>
      </c>
      <c r="AE8" s="245"/>
    </row>
    <row r="9" spans="1:31" x14ac:dyDescent="0.25">
      <c r="A9" s="104" t="s">
        <v>46</v>
      </c>
      <c r="C9" s="103">
        <v>1260.347</v>
      </c>
      <c r="D9" s="102">
        <v>1339.1869999999999</v>
      </c>
      <c r="E9" s="102">
        <v>2475.739</v>
      </c>
      <c r="F9" s="63">
        <v>2476.3289999999997</v>
      </c>
      <c r="G9" s="62"/>
      <c r="H9" s="17">
        <v>5462.5439999999999</v>
      </c>
      <c r="I9" s="16">
        <v>10010.89</v>
      </c>
      <c r="J9" s="16">
        <v>75205.255999999994</v>
      </c>
      <c r="K9" s="89">
        <v>80531.244000000006</v>
      </c>
      <c r="L9" s="62"/>
      <c r="M9" s="17">
        <v>88483.391000000003</v>
      </c>
      <c r="N9" s="102">
        <v>97391.932000000001</v>
      </c>
      <c r="O9" s="102">
        <v>106235.136</v>
      </c>
      <c r="P9" s="89">
        <v>129651.421</v>
      </c>
      <c r="Q9" s="62"/>
      <c r="R9" s="17">
        <v>136056.66603000002</v>
      </c>
      <c r="S9" s="16">
        <v>140588.72099999999</v>
      </c>
      <c r="T9" s="16">
        <v>144988.92580000003</v>
      </c>
      <c r="U9" s="89">
        <v>110402.8281</v>
      </c>
      <c r="W9" s="17">
        <v>110402.82918</v>
      </c>
      <c r="X9" s="16">
        <v>125392.82925999998</v>
      </c>
      <c r="Y9" s="16">
        <v>25005.000369999998</v>
      </c>
      <c r="Z9" s="89">
        <v>-1E-3</v>
      </c>
      <c r="AB9" s="17">
        <v>-2.7200000000000002E-3</v>
      </c>
      <c r="AC9" s="16">
        <v>1104.5952400000001</v>
      </c>
      <c r="AD9" s="16">
        <v>1232.1173799999999</v>
      </c>
      <c r="AE9" s="245"/>
    </row>
    <row r="10" spans="1:31" x14ac:dyDescent="0.25">
      <c r="A10" s="104" t="s">
        <v>47</v>
      </c>
      <c r="C10" s="103">
        <v>0</v>
      </c>
      <c r="D10" s="102">
        <v>0</v>
      </c>
      <c r="E10" s="102">
        <v>0</v>
      </c>
      <c r="F10" s="63">
        <v>0</v>
      </c>
      <c r="G10" s="62"/>
      <c r="H10" s="17">
        <v>0</v>
      </c>
      <c r="I10" s="16">
        <v>0</v>
      </c>
      <c r="J10" s="16">
        <v>2513.777</v>
      </c>
      <c r="K10" s="89">
        <v>2498.5259999999998</v>
      </c>
      <c r="L10" s="62"/>
      <c r="M10" s="17">
        <v>2507.9789999999998</v>
      </c>
      <c r="N10" s="102">
        <v>2512.4630000000002</v>
      </c>
      <c r="O10" s="102">
        <v>25999.812999999998</v>
      </c>
      <c r="P10" s="89">
        <v>33767.139000000003</v>
      </c>
      <c r="Q10" s="62"/>
      <c r="R10" s="17">
        <v>34921.37674</v>
      </c>
      <c r="S10" s="16">
        <v>126817.45295000005</v>
      </c>
      <c r="T10" s="16">
        <v>124910.44206</v>
      </c>
      <c r="U10" s="89">
        <v>132149.53302999996</v>
      </c>
      <c r="W10" s="17">
        <v>124362.51939</v>
      </c>
      <c r="X10" s="16">
        <v>121458.19626000003</v>
      </c>
      <c r="Y10" s="16">
        <v>119557.92186000002</v>
      </c>
      <c r="Z10" s="89">
        <v>120819.431</v>
      </c>
      <c r="AB10" s="17">
        <v>117143.71832</v>
      </c>
      <c r="AC10" s="16">
        <v>118013.57278999999</v>
      </c>
      <c r="AD10" s="16">
        <v>116462.13723000001</v>
      </c>
      <c r="AE10" s="245"/>
    </row>
    <row r="11" spans="1:31" x14ac:dyDescent="0.25">
      <c r="A11" s="104" t="s">
        <v>48</v>
      </c>
      <c r="C11" s="103">
        <v>0</v>
      </c>
      <c r="D11" s="102">
        <v>0</v>
      </c>
      <c r="E11" s="102">
        <v>0</v>
      </c>
      <c r="F11" s="63">
        <v>0</v>
      </c>
      <c r="G11" s="62"/>
      <c r="H11" s="17">
        <v>0</v>
      </c>
      <c r="I11" s="16">
        <v>0</v>
      </c>
      <c r="J11" s="16">
        <v>0</v>
      </c>
      <c r="K11" s="89">
        <v>0</v>
      </c>
      <c r="L11" s="62"/>
      <c r="M11" s="17">
        <v>0</v>
      </c>
      <c r="N11" s="102">
        <v>0</v>
      </c>
      <c r="O11" s="62">
        <v>0</v>
      </c>
      <c r="P11" s="89">
        <v>0</v>
      </c>
      <c r="Q11" s="62"/>
      <c r="R11" s="17">
        <v>0</v>
      </c>
      <c r="S11" s="16">
        <v>0</v>
      </c>
      <c r="T11" s="16">
        <v>0</v>
      </c>
      <c r="U11" s="89">
        <v>0</v>
      </c>
      <c r="W11" s="17">
        <v>0</v>
      </c>
      <c r="X11" s="16">
        <v>0</v>
      </c>
      <c r="Y11" s="16">
        <v>0</v>
      </c>
      <c r="Z11" s="89">
        <v>0</v>
      </c>
      <c r="AB11" s="17">
        <v>0</v>
      </c>
      <c r="AC11" s="16">
        <v>0</v>
      </c>
      <c r="AD11" s="16">
        <v>0</v>
      </c>
      <c r="AE11" s="245"/>
    </row>
    <row r="12" spans="1:31" ht="18" thickBot="1" x14ac:dyDescent="0.3">
      <c r="A12" s="185" t="s">
        <v>49</v>
      </c>
      <c r="C12" s="186">
        <v>517417.34899999999</v>
      </c>
      <c r="D12" s="184">
        <v>552416.40700000001</v>
      </c>
      <c r="E12" s="184">
        <v>581533.37999999989</v>
      </c>
      <c r="F12" s="187">
        <v>1081718.2579999999</v>
      </c>
      <c r="G12" s="62"/>
      <c r="H12" s="186">
        <v>1098771.416</v>
      </c>
      <c r="I12" s="184">
        <v>1208648.7140000002</v>
      </c>
      <c r="J12" s="184">
        <v>1429515.3540000001</v>
      </c>
      <c r="K12" s="187">
        <v>1566002.6229999999</v>
      </c>
      <c r="L12" s="62"/>
      <c r="M12" s="186">
        <v>1763668.6930000002</v>
      </c>
      <c r="N12" s="184">
        <v>1917324.0699999998</v>
      </c>
      <c r="O12" s="184">
        <v>2237124.202</v>
      </c>
      <c r="P12" s="187">
        <v>2467210.1669999999</v>
      </c>
      <c r="Q12" s="62"/>
      <c r="R12" s="186">
        <v>2633177.0041300002</v>
      </c>
      <c r="S12" s="184">
        <v>2772983.5429500001</v>
      </c>
      <c r="T12" s="184">
        <v>2961703.7499499996</v>
      </c>
      <c r="U12" s="187">
        <v>2709992.8340400006</v>
      </c>
      <c r="W12" s="186">
        <v>2590218.6646700003</v>
      </c>
      <c r="X12" s="184">
        <v>2600037.7697399971</v>
      </c>
      <c r="Y12" s="184">
        <v>2456543.5793100004</v>
      </c>
      <c r="Z12" s="187">
        <v>2193204.29</v>
      </c>
      <c r="AB12" s="186">
        <v>1887504.7949300015</v>
      </c>
      <c r="AC12" s="184">
        <v>1866115.1158100003</v>
      </c>
      <c r="AD12" s="184">
        <v>1771673.50663</v>
      </c>
      <c r="AE12" s="246"/>
    </row>
    <row r="13" spans="1:31" x14ac:dyDescent="0.25">
      <c r="A13" s="104" t="s">
        <v>50</v>
      </c>
      <c r="C13" s="103">
        <v>93842.629000000001</v>
      </c>
      <c r="D13" s="102">
        <v>73882.201000000001</v>
      </c>
      <c r="E13" s="102">
        <v>145781.86199999999</v>
      </c>
      <c r="F13" s="63">
        <v>261235.00200000001</v>
      </c>
      <c r="G13" s="62"/>
      <c r="H13" s="17">
        <v>324358.603</v>
      </c>
      <c r="I13" s="16">
        <v>391514.88199999998</v>
      </c>
      <c r="J13" s="16">
        <v>452803.223</v>
      </c>
      <c r="K13" s="89">
        <v>332218.39</v>
      </c>
      <c r="L13" s="62"/>
      <c r="M13" s="17">
        <v>403267.07400000002</v>
      </c>
      <c r="N13" s="102">
        <v>448664.81300000002</v>
      </c>
      <c r="O13" s="102">
        <v>437644.99400000001</v>
      </c>
      <c r="P13" s="89">
        <v>481695.07500000001</v>
      </c>
      <c r="Q13" s="62"/>
      <c r="R13" s="17">
        <v>577090.88483</v>
      </c>
      <c r="S13" s="16">
        <v>610762.79399999999</v>
      </c>
      <c r="T13" s="16">
        <v>678034.31499999994</v>
      </c>
      <c r="U13" s="89">
        <v>694061.73751999997</v>
      </c>
      <c r="W13" s="17">
        <v>658046.53255999996</v>
      </c>
      <c r="X13" s="16">
        <v>713574.69481999998</v>
      </c>
      <c r="Y13" s="16">
        <v>758036.28808999993</v>
      </c>
      <c r="Z13" s="89">
        <v>549399.61100000003</v>
      </c>
      <c r="AB13" s="17">
        <v>388216.79511000006</v>
      </c>
      <c r="AC13" s="16">
        <v>381660.99110000004</v>
      </c>
      <c r="AD13" s="16">
        <v>359652.86503999995</v>
      </c>
      <c r="AE13" s="245"/>
    </row>
    <row r="14" spans="1:31" x14ac:dyDescent="0.25">
      <c r="A14" s="104" t="s">
        <v>51</v>
      </c>
      <c r="C14" s="103">
        <v>44539.818999999996</v>
      </c>
      <c r="D14" s="102">
        <v>84686.588999999993</v>
      </c>
      <c r="E14" s="102">
        <v>132227.323</v>
      </c>
      <c r="F14" s="63">
        <v>220285.758</v>
      </c>
      <c r="G14" s="62"/>
      <c r="H14" s="17">
        <v>138489.712</v>
      </c>
      <c r="I14" s="16">
        <v>159717.12899999999</v>
      </c>
      <c r="J14" s="16">
        <v>185341.66499999998</v>
      </c>
      <c r="K14" s="89">
        <v>228929.56199999998</v>
      </c>
      <c r="L14" s="62"/>
      <c r="M14" s="17">
        <v>225991.549</v>
      </c>
      <c r="N14" s="102">
        <v>256412.26300000001</v>
      </c>
      <c r="O14" s="102">
        <v>310809.95600000001</v>
      </c>
      <c r="P14" s="89">
        <v>274973.94</v>
      </c>
      <c r="Q14" s="62"/>
      <c r="R14" s="17">
        <v>359431.07287999999</v>
      </c>
      <c r="S14" s="16">
        <v>400960.07373999996</v>
      </c>
      <c r="T14" s="16">
        <v>467906.99583000003</v>
      </c>
      <c r="U14" s="89">
        <v>351432.4843699999</v>
      </c>
      <c r="W14" s="17">
        <v>275347.43392999988</v>
      </c>
      <c r="X14" s="16">
        <v>243879.39299999998</v>
      </c>
      <c r="Y14" s="16">
        <v>234023.43654000005</v>
      </c>
      <c r="Z14" s="89">
        <v>313487.90100000001</v>
      </c>
      <c r="AB14" s="17">
        <v>238343.58215000009</v>
      </c>
      <c r="AC14" s="16">
        <v>180288.90963000004</v>
      </c>
      <c r="AD14" s="16">
        <v>198170.48472999988</v>
      </c>
      <c r="AE14" s="245"/>
    </row>
    <row r="15" spans="1:31" x14ac:dyDescent="0.25">
      <c r="A15" s="104" t="s">
        <v>52</v>
      </c>
      <c r="C15" s="103">
        <v>370.19200000000001</v>
      </c>
      <c r="D15" s="102">
        <v>1016.254</v>
      </c>
      <c r="E15" s="102">
        <v>2140.5549999999998</v>
      </c>
      <c r="F15" s="63">
        <v>4165.0619999999999</v>
      </c>
      <c r="G15" s="62"/>
      <c r="H15" s="17">
        <v>5162.8069999999998</v>
      </c>
      <c r="I15" s="16">
        <v>5059.1670000000004</v>
      </c>
      <c r="J15" s="16">
        <v>7210.375</v>
      </c>
      <c r="K15" s="89">
        <v>9487.8760000000002</v>
      </c>
      <c r="L15" s="62"/>
      <c r="M15" s="17">
        <v>10621.558000000001</v>
      </c>
      <c r="N15" s="102">
        <v>11230.88</v>
      </c>
      <c r="O15" s="102">
        <v>11144.771000000001</v>
      </c>
      <c r="P15" s="89">
        <v>11168.226000000001</v>
      </c>
      <c r="Q15" s="62"/>
      <c r="R15" s="17">
        <v>10959.20138</v>
      </c>
      <c r="S15" s="16">
        <v>10690.913</v>
      </c>
      <c r="T15" s="16">
        <v>0</v>
      </c>
      <c r="U15" s="89">
        <v>0</v>
      </c>
      <c r="W15" s="17">
        <v>0</v>
      </c>
      <c r="X15" s="16">
        <v>0</v>
      </c>
      <c r="Y15" s="16">
        <v>0</v>
      </c>
      <c r="Z15" s="89">
        <v>0</v>
      </c>
      <c r="AB15" s="17">
        <v>0</v>
      </c>
      <c r="AC15" s="16">
        <v>0</v>
      </c>
      <c r="AD15" s="16">
        <v>0</v>
      </c>
      <c r="AE15" s="245"/>
    </row>
    <row r="16" spans="1:31" x14ac:dyDescent="0.25">
      <c r="A16" s="104" t="s">
        <v>53</v>
      </c>
      <c r="C16" s="103">
        <v>31073.644</v>
      </c>
      <c r="D16" s="102">
        <v>78834.857000000004</v>
      </c>
      <c r="E16" s="102">
        <v>39883.206999999995</v>
      </c>
      <c r="F16" s="63">
        <v>80943</v>
      </c>
      <c r="G16" s="62"/>
      <c r="H16" s="17">
        <v>69321.432000000001</v>
      </c>
      <c r="I16" s="16">
        <v>60084.177000000003</v>
      </c>
      <c r="J16" s="16">
        <v>79655.312000000005</v>
      </c>
      <c r="K16" s="89">
        <v>136560.02799999999</v>
      </c>
      <c r="L16" s="62"/>
      <c r="M16" s="17">
        <v>165028.99900000001</v>
      </c>
      <c r="N16" s="102">
        <v>210462.495</v>
      </c>
      <c r="O16" s="102">
        <v>222399.38200000001</v>
      </c>
      <c r="P16" s="89">
        <v>230474.13199999998</v>
      </c>
      <c r="Q16" s="62"/>
      <c r="R16" s="17">
        <v>286331.68056999997</v>
      </c>
      <c r="S16" s="16">
        <v>280630.28100000002</v>
      </c>
      <c r="T16" s="16">
        <v>243334.10640000002</v>
      </c>
      <c r="U16" s="89">
        <v>150560.57637999998</v>
      </c>
      <c r="W16" s="17">
        <v>185313.12792000003</v>
      </c>
      <c r="X16" s="16">
        <v>181847.38208000004</v>
      </c>
      <c r="Y16" s="16">
        <v>178927.41124999995</v>
      </c>
      <c r="Z16" s="89">
        <v>132397.65900000001</v>
      </c>
      <c r="AB16" s="17">
        <v>93604.830170000001</v>
      </c>
      <c r="AC16" s="16">
        <v>78709.405430000013</v>
      </c>
      <c r="AD16" s="16">
        <v>74153.219830000016</v>
      </c>
      <c r="AE16" s="245"/>
    </row>
    <row r="17" spans="1:31" x14ac:dyDescent="0.25">
      <c r="A17" s="104" t="s">
        <v>54</v>
      </c>
      <c r="C17" s="103">
        <v>1091166.9990000001</v>
      </c>
      <c r="D17" s="102">
        <v>892185.90399999998</v>
      </c>
      <c r="E17" s="102">
        <v>717427.62100000004</v>
      </c>
      <c r="F17" s="63">
        <v>453397.77100000001</v>
      </c>
      <c r="G17" s="62"/>
      <c r="H17" s="17">
        <v>889859.47600000002</v>
      </c>
      <c r="I17" s="16">
        <v>702024.228</v>
      </c>
      <c r="J17" s="16">
        <v>481026.40700000001</v>
      </c>
      <c r="K17" s="89">
        <v>381704.84399999998</v>
      </c>
      <c r="L17" s="62"/>
      <c r="M17" s="17">
        <v>1366382.7180000001</v>
      </c>
      <c r="N17" s="102">
        <v>973412.99399999995</v>
      </c>
      <c r="O17" s="102">
        <v>566462.10199999996</v>
      </c>
      <c r="P17" s="89">
        <v>307485.35700000002</v>
      </c>
      <c r="Q17" s="62"/>
      <c r="R17" s="17">
        <v>965161.26405999996</v>
      </c>
      <c r="S17" s="16">
        <v>542993.96100000001</v>
      </c>
      <c r="T17" s="16">
        <v>268837.1434</v>
      </c>
      <c r="U17" s="89">
        <v>1027732.0415200001</v>
      </c>
      <c r="W17" s="17">
        <v>793598.38899000001</v>
      </c>
      <c r="X17" s="16">
        <v>526567.41197999998</v>
      </c>
      <c r="Y17" s="16">
        <v>360319.70069000009</v>
      </c>
      <c r="Z17" s="89">
        <v>321803.89600000001</v>
      </c>
      <c r="AB17" s="17">
        <v>363920.9962900001</v>
      </c>
      <c r="AC17" s="16">
        <v>307697.84990000003</v>
      </c>
      <c r="AD17" s="16">
        <v>219721.1438600001</v>
      </c>
      <c r="AE17" s="245"/>
    </row>
    <row r="18" spans="1:31" x14ac:dyDescent="0.25">
      <c r="A18" s="108" t="s">
        <v>55</v>
      </c>
      <c r="C18" s="107">
        <v>1260993.2830000001</v>
      </c>
      <c r="D18" s="106">
        <v>1130605.8049999999</v>
      </c>
      <c r="E18" s="106">
        <v>1037460.568</v>
      </c>
      <c r="F18" s="105">
        <v>1020026.5929999999</v>
      </c>
      <c r="G18" s="62"/>
      <c r="H18" s="107">
        <v>1427192.03</v>
      </c>
      <c r="I18" s="106">
        <v>1318399.5830000001</v>
      </c>
      <c r="J18" s="106">
        <v>1206036.9820000001</v>
      </c>
      <c r="K18" s="105">
        <v>1088900.7000000002</v>
      </c>
      <c r="L18" s="62"/>
      <c r="M18" s="107">
        <v>2171291.898</v>
      </c>
      <c r="N18" s="106">
        <v>1900183.4449999998</v>
      </c>
      <c r="O18" s="106">
        <v>1548461.2049999998</v>
      </c>
      <c r="P18" s="105">
        <v>1305796.73</v>
      </c>
      <c r="Q18" s="62"/>
      <c r="R18" s="107">
        <v>2198974.10372</v>
      </c>
      <c r="S18" s="106">
        <v>1846038.0227399999</v>
      </c>
      <c r="T18" s="106">
        <v>1658112.5606299997</v>
      </c>
      <c r="U18" s="105">
        <v>2223786.8397900001</v>
      </c>
      <c r="W18" s="107">
        <v>1912305.4833999998</v>
      </c>
      <c r="X18" s="106">
        <v>1665868.8818800002</v>
      </c>
      <c r="Y18" s="106">
        <v>1531306.83657</v>
      </c>
      <c r="Z18" s="105">
        <v>1317089.067</v>
      </c>
      <c r="AB18" s="107">
        <v>1084086.2037200003</v>
      </c>
      <c r="AC18" s="106">
        <v>948357.15606000018</v>
      </c>
      <c r="AD18" s="106">
        <v>851697.71345999988</v>
      </c>
      <c r="AE18" s="247"/>
    </row>
    <row r="19" spans="1:31" x14ac:dyDescent="0.25">
      <c r="A19" s="104" t="s">
        <v>56</v>
      </c>
      <c r="C19" s="103">
        <v>282788.74800000002</v>
      </c>
      <c r="D19" s="102">
        <v>271581.864</v>
      </c>
      <c r="E19" s="102">
        <v>275029.63099999999</v>
      </c>
      <c r="F19" s="63">
        <v>0</v>
      </c>
      <c r="G19" s="62"/>
      <c r="H19" s="17">
        <v>0</v>
      </c>
      <c r="I19" s="16">
        <v>0</v>
      </c>
      <c r="J19" s="16">
        <v>0</v>
      </c>
      <c r="K19" s="89">
        <v>0</v>
      </c>
      <c r="L19" s="62"/>
      <c r="M19" s="17">
        <v>0</v>
      </c>
      <c r="N19" s="62">
        <v>0</v>
      </c>
      <c r="O19" s="62">
        <v>0</v>
      </c>
      <c r="P19" s="89">
        <v>0</v>
      </c>
      <c r="Q19" s="62"/>
      <c r="R19" s="17">
        <v>0</v>
      </c>
      <c r="S19" s="16">
        <v>0</v>
      </c>
      <c r="T19" s="16">
        <v>0</v>
      </c>
      <c r="U19" s="89">
        <v>0</v>
      </c>
      <c r="W19" s="17">
        <v>0</v>
      </c>
      <c r="X19" s="16">
        <v>0</v>
      </c>
      <c r="Y19" s="16">
        <v>0</v>
      </c>
      <c r="Z19" s="89">
        <v>0</v>
      </c>
      <c r="AB19" s="17">
        <v>0</v>
      </c>
      <c r="AC19" s="16">
        <v>0</v>
      </c>
      <c r="AD19" s="16">
        <v>0</v>
      </c>
      <c r="AE19" s="245"/>
    </row>
    <row r="20" spans="1:31" ht="18" thickBot="1" x14ac:dyDescent="0.3">
      <c r="A20" s="185" t="s">
        <v>57</v>
      </c>
      <c r="C20" s="186">
        <v>2061199.38</v>
      </c>
      <c r="D20" s="184">
        <v>1954604.0759999999</v>
      </c>
      <c r="E20" s="184">
        <v>1894023.5789999999</v>
      </c>
      <c r="F20" s="187">
        <v>2101744.8509999998</v>
      </c>
      <c r="G20" s="62"/>
      <c r="H20" s="186">
        <v>2525963.446</v>
      </c>
      <c r="I20" s="184">
        <v>2527048.2970000003</v>
      </c>
      <c r="J20" s="184">
        <v>2635552.3360000001</v>
      </c>
      <c r="K20" s="187">
        <v>2654903.3229999999</v>
      </c>
      <c r="L20" s="62"/>
      <c r="M20" s="186">
        <v>3934960.591</v>
      </c>
      <c r="N20" s="184">
        <v>3817507.5149999997</v>
      </c>
      <c r="O20" s="184">
        <v>3785585.4069999997</v>
      </c>
      <c r="P20" s="187">
        <v>3773006.8969999999</v>
      </c>
      <c r="Q20" s="62"/>
      <c r="R20" s="186">
        <v>4832151.1078500003</v>
      </c>
      <c r="S20" s="184">
        <v>4619021.5656899996</v>
      </c>
      <c r="T20" s="184">
        <v>4619816.3105799994</v>
      </c>
      <c r="U20" s="187">
        <v>4933779.6738300007</v>
      </c>
      <c r="W20" s="186">
        <v>4502524.1480700001</v>
      </c>
      <c r="X20" s="184">
        <v>4265906.6516199969</v>
      </c>
      <c r="Y20" s="184">
        <v>3987850.4158800002</v>
      </c>
      <c r="Z20" s="187">
        <v>3510293.3569999998</v>
      </c>
      <c r="AB20" s="186">
        <v>2971590.9986500018</v>
      </c>
      <c r="AC20" s="184">
        <v>2814472.2718700003</v>
      </c>
      <c r="AD20" s="184">
        <v>2623371.22009</v>
      </c>
      <c r="AE20" s="246"/>
    </row>
    <row r="21" spans="1:31" x14ac:dyDescent="0.25">
      <c r="A21" s="104" t="s">
        <v>58</v>
      </c>
      <c r="C21" s="103">
        <v>1628711.2320000001</v>
      </c>
      <c r="D21" s="102">
        <v>1628711.2320000001</v>
      </c>
      <c r="E21" s="102">
        <v>1628957.317</v>
      </c>
      <c r="F21" s="63">
        <v>1407170.6669999999</v>
      </c>
      <c r="G21" s="62"/>
      <c r="H21" s="17">
        <v>1882595.4500000002</v>
      </c>
      <c r="I21" s="16">
        <v>1758321.8907699999</v>
      </c>
      <c r="J21" s="16">
        <v>1692076.7474199999</v>
      </c>
      <c r="K21" s="89">
        <v>1568708.53186</v>
      </c>
      <c r="L21" s="62"/>
      <c r="M21" s="17">
        <v>1888382.2390600001</v>
      </c>
      <c r="N21" s="102">
        <v>1743736.8359799997</v>
      </c>
      <c r="O21" s="102">
        <v>1551072.4872399997</v>
      </c>
      <c r="P21" s="89">
        <v>1369987.3707999995</v>
      </c>
      <c r="Q21" s="62"/>
      <c r="R21" s="17">
        <v>1209130.8577999994</v>
      </c>
      <c r="S21" s="16">
        <v>1370078.3449999995</v>
      </c>
      <c r="T21" s="16">
        <v>1370078.3449999995</v>
      </c>
      <c r="U21" s="89">
        <v>2339867.5178</v>
      </c>
      <c r="W21" s="17">
        <v>2339867.5177999996</v>
      </c>
      <c r="X21" s="16">
        <v>2339867.5177999996</v>
      </c>
      <c r="Y21" s="16">
        <v>2339867.5177999996</v>
      </c>
      <c r="Z21" s="89">
        <v>2339867.5177999996</v>
      </c>
      <c r="AB21" s="17">
        <v>301847.0647999997</v>
      </c>
      <c r="AC21" s="16">
        <v>301847.0647999997</v>
      </c>
      <c r="AD21" s="16">
        <v>301847.0647999997</v>
      </c>
      <c r="AE21" s="245"/>
    </row>
    <row r="22" spans="1:31" x14ac:dyDescent="0.25">
      <c r="A22" s="104" t="s">
        <v>59</v>
      </c>
      <c r="C22" s="103">
        <v>-97122.893000000098</v>
      </c>
      <c r="D22" s="102">
        <v>-184123.06099999999</v>
      </c>
      <c r="E22" s="102">
        <v>-293194.15600000002</v>
      </c>
      <c r="F22" s="63">
        <v>8228</v>
      </c>
      <c r="G22" s="62"/>
      <c r="H22" s="17">
        <v>-11604.076000000001</v>
      </c>
      <c r="I22" s="16">
        <v>55702.167222999997</v>
      </c>
      <c r="J22" s="16">
        <v>92902.190999999992</v>
      </c>
      <c r="K22" s="89">
        <v>83182.128790000002</v>
      </c>
      <c r="L22" s="62"/>
      <c r="M22" s="17">
        <v>430206.46502</v>
      </c>
      <c r="N22" s="102">
        <v>469128.20610594901</v>
      </c>
      <c r="O22" s="102">
        <v>432072.19561708375</v>
      </c>
      <c r="P22" s="89">
        <v>427681</v>
      </c>
      <c r="Q22" s="62"/>
      <c r="R22" s="17">
        <v>719818.46376873413</v>
      </c>
      <c r="S22" s="16">
        <v>301732.24713873421</v>
      </c>
      <c r="T22" s="16">
        <v>198075.69676873399</v>
      </c>
      <c r="U22" s="89">
        <v>-324372.99701760453</v>
      </c>
      <c r="W22" s="17">
        <v>-772566.09253311693</v>
      </c>
      <c r="X22" s="16">
        <v>-1031209.8347004808</v>
      </c>
      <c r="Y22" s="16">
        <v>-1397353.9470973995</v>
      </c>
      <c r="Z22" s="89">
        <v>-1877709.2181544725</v>
      </c>
      <c r="AB22" s="17">
        <v>-47170.948637622016</v>
      </c>
      <c r="AC22" s="16">
        <v>-260554.59641777392</v>
      </c>
      <c r="AD22" s="16">
        <v>-525454.39908438723</v>
      </c>
      <c r="AE22" s="245"/>
    </row>
    <row r="23" spans="1:31" x14ac:dyDescent="0.25">
      <c r="A23" s="112" t="s">
        <v>60</v>
      </c>
      <c r="C23" s="111">
        <v>1531588.3389999999</v>
      </c>
      <c r="D23" s="110">
        <v>1444588.1710000001</v>
      </c>
      <c r="E23" s="110">
        <v>1335763.1610000001</v>
      </c>
      <c r="F23" s="109">
        <v>1415398.6669999999</v>
      </c>
      <c r="G23" s="62"/>
      <c r="H23" s="111">
        <v>1870991.3740000003</v>
      </c>
      <c r="I23" s="110">
        <v>1814024.0579929999</v>
      </c>
      <c r="J23" s="110">
        <v>1784978.93842</v>
      </c>
      <c r="K23" s="109">
        <v>1651890.66065</v>
      </c>
      <c r="L23" s="62"/>
      <c r="M23" s="111">
        <v>2318588.7040800001</v>
      </c>
      <c r="N23" s="110">
        <v>2212865.0420859489</v>
      </c>
      <c r="O23" s="110">
        <v>1983144.6828570834</v>
      </c>
      <c r="P23" s="109">
        <v>1797668.3707999995</v>
      </c>
      <c r="Q23" s="62"/>
      <c r="R23" s="111">
        <v>1928949.3215687335</v>
      </c>
      <c r="S23" s="110">
        <v>1671810.5921387337</v>
      </c>
      <c r="T23" s="110">
        <v>1568154.0417687334</v>
      </c>
      <c r="U23" s="109">
        <v>2015494.5207823955</v>
      </c>
      <c r="W23" s="111">
        <v>1567301.4252668826</v>
      </c>
      <c r="X23" s="110">
        <v>1308657.6830995188</v>
      </c>
      <c r="Y23" s="110">
        <v>942513.57070260006</v>
      </c>
      <c r="Z23" s="109">
        <v>462158.29964552703</v>
      </c>
      <c r="AB23" s="111">
        <v>254678.1161623777</v>
      </c>
      <c r="AC23" s="110">
        <v>41294.468382225779</v>
      </c>
      <c r="AD23" s="110">
        <v>-223605.83428438753</v>
      </c>
      <c r="AE23" s="248"/>
    </row>
    <row r="24" spans="1:31" x14ac:dyDescent="0.25">
      <c r="A24" s="104" t="s">
        <v>61</v>
      </c>
      <c r="C24" s="103">
        <v>0</v>
      </c>
      <c r="D24" s="102">
        <v>0</v>
      </c>
      <c r="E24" s="102">
        <v>0</v>
      </c>
      <c r="F24" s="63">
        <v>0</v>
      </c>
      <c r="G24" s="62"/>
      <c r="H24" s="17">
        <v>0</v>
      </c>
      <c r="I24" s="16">
        <v>0</v>
      </c>
      <c r="J24" s="16">
        <v>3641.1599156510001</v>
      </c>
      <c r="K24" s="89">
        <v>35731.254119999998</v>
      </c>
      <c r="L24" s="62"/>
      <c r="M24" s="17">
        <v>48311.231690000001</v>
      </c>
      <c r="N24" s="102">
        <v>135338.69104297354</v>
      </c>
      <c r="O24" s="102">
        <v>136853.29880677068</v>
      </c>
      <c r="P24" s="89">
        <v>121459.31916436393</v>
      </c>
      <c r="Q24" s="62"/>
      <c r="R24" s="17">
        <v>156346.16369242792</v>
      </c>
      <c r="S24" s="16">
        <v>175532.49152156393</v>
      </c>
      <c r="T24" s="16">
        <v>170979.80734364392</v>
      </c>
      <c r="U24" s="89">
        <v>106300.73895070067</v>
      </c>
      <c r="W24" s="17">
        <v>108598.9134662139</v>
      </c>
      <c r="X24" s="16">
        <v>109390.86427358151</v>
      </c>
      <c r="Y24" s="16">
        <v>111314.71041050034</v>
      </c>
      <c r="Z24" s="89">
        <v>117288.69208307794</v>
      </c>
      <c r="AB24" s="17">
        <v>0</v>
      </c>
      <c r="AC24" s="16">
        <v>0</v>
      </c>
      <c r="AD24" s="16">
        <v>0</v>
      </c>
      <c r="AE24" s="245"/>
    </row>
    <row r="25" spans="1:31" ht="18" thickBot="1" x14ac:dyDescent="0.3">
      <c r="A25" s="185" t="s">
        <v>62</v>
      </c>
      <c r="C25" s="186">
        <v>1531588.3389999999</v>
      </c>
      <c r="D25" s="184">
        <v>1444588.1710000001</v>
      </c>
      <c r="E25" s="184">
        <v>1335763.1610000001</v>
      </c>
      <c r="F25" s="187">
        <v>1415398.6669999999</v>
      </c>
      <c r="G25" s="62"/>
      <c r="H25" s="186">
        <v>1870991.3740000003</v>
      </c>
      <c r="I25" s="184">
        <v>1814024.0579929999</v>
      </c>
      <c r="J25" s="184">
        <v>1788620.098335651</v>
      </c>
      <c r="K25" s="187">
        <v>1687621.9147699999</v>
      </c>
      <c r="L25" s="62"/>
      <c r="M25" s="186">
        <v>2366899.9357699999</v>
      </c>
      <c r="N25" s="184">
        <v>2348203.7331289225</v>
      </c>
      <c r="O25" s="184">
        <v>2119997.9816638539</v>
      </c>
      <c r="P25" s="187">
        <v>1919127.6899643634</v>
      </c>
      <c r="Q25" s="62"/>
      <c r="R25" s="186">
        <v>2085295.4852611613</v>
      </c>
      <c r="S25" s="184">
        <v>1847343.0836602976</v>
      </c>
      <c r="T25" s="184">
        <v>1739133.8491123773</v>
      </c>
      <c r="U25" s="187">
        <v>2121795.2597330962</v>
      </c>
      <c r="W25" s="186">
        <v>1675901.3387330966</v>
      </c>
      <c r="X25" s="184">
        <v>1418049.5473731002</v>
      </c>
      <c r="Y25" s="184">
        <v>1053828.2811131005</v>
      </c>
      <c r="Z25" s="187">
        <v>579447.991728605</v>
      </c>
      <c r="AB25" s="186">
        <v>254678.1161623777</v>
      </c>
      <c r="AC25" s="184">
        <v>41294.468382225779</v>
      </c>
      <c r="AD25" s="184">
        <v>-223605.46433570958</v>
      </c>
      <c r="AE25" s="246"/>
    </row>
    <row r="26" spans="1:31" x14ac:dyDescent="0.25">
      <c r="A26" s="104" t="s">
        <v>63</v>
      </c>
      <c r="C26" s="103">
        <v>0</v>
      </c>
      <c r="D26" s="102">
        <v>0</v>
      </c>
      <c r="E26" s="102">
        <v>0</v>
      </c>
      <c r="F26" s="63">
        <v>42126</v>
      </c>
      <c r="G26" s="62"/>
      <c r="H26" s="17">
        <v>38571.216</v>
      </c>
      <c r="I26" s="16">
        <v>43905.528999999995</v>
      </c>
      <c r="J26" s="16">
        <v>48337.406999999999</v>
      </c>
      <c r="K26" s="89">
        <v>39357.904000000002</v>
      </c>
      <c r="L26" s="62"/>
      <c r="M26" s="17">
        <v>549500.89899999998</v>
      </c>
      <c r="N26" s="102">
        <v>558035.51899999997</v>
      </c>
      <c r="O26" s="102">
        <v>577460.78</v>
      </c>
      <c r="P26" s="89">
        <v>596482.41700000002</v>
      </c>
      <c r="Q26" s="62"/>
      <c r="R26" s="17">
        <v>1407788.39573</v>
      </c>
      <c r="S26" s="16">
        <v>1460833.331</v>
      </c>
      <c r="T26" s="16">
        <v>1515138.16445</v>
      </c>
      <c r="U26" s="89">
        <v>1569250.8647900003</v>
      </c>
      <c r="W26" s="17">
        <v>1627737.21456</v>
      </c>
      <c r="X26" s="16">
        <v>1690564.0748800002</v>
      </c>
      <c r="Y26" s="16">
        <v>1754157.9946399999</v>
      </c>
      <c r="Z26" s="89">
        <v>1818956.112</v>
      </c>
      <c r="AB26" s="17">
        <v>1886301.1147200002</v>
      </c>
      <c r="AC26" s="16">
        <v>1958161.83421</v>
      </c>
      <c r="AD26" s="16">
        <v>2031200.54425</v>
      </c>
      <c r="AE26" s="245"/>
    </row>
    <row r="27" spans="1:31" x14ac:dyDescent="0.25">
      <c r="A27" s="104" t="s">
        <v>64</v>
      </c>
      <c r="C27" s="103">
        <v>11732.279</v>
      </c>
      <c r="D27" s="102">
        <v>18677.885999999999</v>
      </c>
      <c r="E27" s="102">
        <v>15458.790999999999</v>
      </c>
      <c r="F27" s="63">
        <v>31794.036</v>
      </c>
      <c r="G27" s="62"/>
      <c r="H27" s="17">
        <v>27139.013999999999</v>
      </c>
      <c r="I27" s="16">
        <v>29499.904999999999</v>
      </c>
      <c r="J27" s="16">
        <v>88737.892999999996</v>
      </c>
      <c r="K27" s="89">
        <v>132479.49400000001</v>
      </c>
      <c r="L27" s="62"/>
      <c r="M27" s="17">
        <v>134206.717</v>
      </c>
      <c r="N27" s="102">
        <v>132290.28599999999</v>
      </c>
      <c r="O27" s="102">
        <v>381346.42099999997</v>
      </c>
      <c r="P27" s="89">
        <v>518137.76299999998</v>
      </c>
      <c r="Q27" s="62"/>
      <c r="R27" s="17">
        <v>541551.75401000003</v>
      </c>
      <c r="S27" s="16">
        <v>524086.53200000001</v>
      </c>
      <c r="T27" s="16">
        <v>505122.09781000006</v>
      </c>
      <c r="U27" s="89">
        <v>542842.46856999991</v>
      </c>
      <c r="W27" s="17">
        <v>517052.44757000002</v>
      </c>
      <c r="X27" s="16">
        <v>502762.27672999998</v>
      </c>
      <c r="Y27" s="16">
        <v>492411.99651999999</v>
      </c>
      <c r="Z27" s="89">
        <v>485273.516</v>
      </c>
      <c r="AB27" s="17">
        <v>384718.68608999997</v>
      </c>
      <c r="AC27" s="16">
        <v>391274.89344999997</v>
      </c>
      <c r="AD27" s="16">
        <v>369245.87858999998</v>
      </c>
      <c r="AE27" s="245"/>
    </row>
    <row r="28" spans="1:31" x14ac:dyDescent="0.25">
      <c r="A28" s="104" t="s">
        <v>65</v>
      </c>
      <c r="C28" s="103">
        <v>3.141</v>
      </c>
      <c r="D28" s="102">
        <v>3.3460000000000001</v>
      </c>
      <c r="E28" s="102">
        <v>3.484</v>
      </c>
      <c r="F28" s="63">
        <v>7235</v>
      </c>
      <c r="G28" s="62"/>
      <c r="H28" s="17">
        <v>3.6240000000000001</v>
      </c>
      <c r="I28" s="16">
        <v>3.95</v>
      </c>
      <c r="J28" s="16">
        <v>36.695</v>
      </c>
      <c r="K28" s="89">
        <v>0</v>
      </c>
      <c r="L28" s="62"/>
      <c r="M28" s="17">
        <v>0</v>
      </c>
      <c r="N28" s="102">
        <v>0</v>
      </c>
      <c r="O28" s="102">
        <v>0</v>
      </c>
      <c r="P28" s="89">
        <v>0</v>
      </c>
      <c r="Q28" s="62"/>
      <c r="R28" s="17">
        <v>0</v>
      </c>
      <c r="S28" s="16">
        <v>0</v>
      </c>
      <c r="T28" s="16">
        <v>0</v>
      </c>
      <c r="U28" s="89">
        <v>0</v>
      </c>
      <c r="W28" s="17">
        <v>0</v>
      </c>
      <c r="X28" s="16">
        <v>0</v>
      </c>
      <c r="Y28" s="16">
        <v>24429.88825</v>
      </c>
      <c r="Z28" s="89">
        <v>25527.633999999998</v>
      </c>
      <c r="AB28" s="17">
        <v>17472.777119999999</v>
      </c>
      <c r="AC28" s="16">
        <v>19761.557210000003</v>
      </c>
      <c r="AD28" s="16">
        <v>19147.139500000001</v>
      </c>
      <c r="AE28" s="245"/>
    </row>
    <row r="29" spans="1:31" x14ac:dyDescent="0.25">
      <c r="A29" s="104" t="s">
        <v>66</v>
      </c>
      <c r="C29" s="103">
        <v>0</v>
      </c>
      <c r="D29" s="102">
        <v>0</v>
      </c>
      <c r="E29" s="102">
        <v>0</v>
      </c>
      <c r="F29" s="63">
        <v>109106</v>
      </c>
      <c r="G29" s="62"/>
      <c r="H29" s="17">
        <v>36750.959000000003</v>
      </c>
      <c r="I29" s="16">
        <v>39163.557000000001</v>
      </c>
      <c r="J29" s="16">
        <v>40054.042000000001</v>
      </c>
      <c r="K29" s="89">
        <v>39789.129000000001</v>
      </c>
      <c r="L29" s="62"/>
      <c r="M29" s="17">
        <v>0</v>
      </c>
      <c r="N29" s="102">
        <v>0</v>
      </c>
      <c r="O29" s="102">
        <v>0</v>
      </c>
      <c r="P29" s="89">
        <v>0</v>
      </c>
      <c r="Q29" s="62"/>
      <c r="R29" s="17">
        <v>0</v>
      </c>
      <c r="S29" s="16">
        <v>0</v>
      </c>
      <c r="T29" s="16">
        <v>0</v>
      </c>
      <c r="U29" s="89">
        <v>0</v>
      </c>
      <c r="W29" s="17">
        <v>0</v>
      </c>
      <c r="X29" s="16">
        <v>0</v>
      </c>
      <c r="Y29" s="16">
        <v>0</v>
      </c>
      <c r="Z29" s="89">
        <v>0</v>
      </c>
      <c r="AB29" s="17">
        <v>0</v>
      </c>
      <c r="AC29" s="16">
        <v>0</v>
      </c>
      <c r="AD29" s="16">
        <v>0</v>
      </c>
      <c r="AE29" s="245"/>
    </row>
    <row r="30" spans="1:31" x14ac:dyDescent="0.25">
      <c r="A30" s="104" t="s">
        <v>67</v>
      </c>
      <c r="C30" s="103">
        <v>258.79199999999997</v>
      </c>
      <c r="D30" s="102">
        <v>83.206000000000003</v>
      </c>
      <c r="E30" s="102">
        <v>74.364999999999995</v>
      </c>
      <c r="F30" s="63">
        <v>1892.0250000000001</v>
      </c>
      <c r="G30" s="62"/>
      <c r="H30" s="17">
        <v>1975.3530000000001</v>
      </c>
      <c r="I30" s="16">
        <v>2227.8780000000002</v>
      </c>
      <c r="J30" s="16">
        <v>2384.8290000000002</v>
      </c>
      <c r="K30" s="89">
        <v>1439.203</v>
      </c>
      <c r="L30" s="62"/>
      <c r="M30" s="17">
        <v>1704.8430000000001</v>
      </c>
      <c r="N30" s="102">
        <v>1778.4090000000001</v>
      </c>
      <c r="O30" s="102">
        <v>1814.4659999999999</v>
      </c>
      <c r="P30" s="89">
        <v>1717.1849999999999</v>
      </c>
      <c r="Q30" s="62"/>
      <c r="R30" s="17">
        <v>1855.2809600000001</v>
      </c>
      <c r="S30" s="16">
        <v>1611.0229999999999</v>
      </c>
      <c r="T30" s="16">
        <v>3422.33347</v>
      </c>
      <c r="U30" s="89">
        <v>1696.3114699999999</v>
      </c>
      <c r="W30" s="17">
        <v>934.61892</v>
      </c>
      <c r="X30" s="16">
        <v>1864.04366</v>
      </c>
      <c r="Y30" s="16">
        <v>1916.1503299999999</v>
      </c>
      <c r="Z30" s="89">
        <v>1274.5</v>
      </c>
      <c r="AB30" s="17">
        <v>1300.7522300000001</v>
      </c>
      <c r="AC30" s="16">
        <v>1712.7764</v>
      </c>
      <c r="AD30" s="16">
        <v>1479.0903900000001</v>
      </c>
      <c r="AE30" s="245"/>
    </row>
    <row r="31" spans="1:31" x14ac:dyDescent="0.25">
      <c r="A31" s="104" t="s">
        <v>68</v>
      </c>
      <c r="C31" s="103">
        <v>10244.459000000001</v>
      </c>
      <c r="D31" s="102">
        <v>9677.5280000000002</v>
      </c>
      <c r="E31" s="102">
        <v>9137.2039999999997</v>
      </c>
      <c r="F31" s="63">
        <v>52230.525999999998</v>
      </c>
      <c r="G31" s="62"/>
      <c r="H31" s="17">
        <v>48450.809000000001</v>
      </c>
      <c r="I31" s="16">
        <v>49351.023999999998</v>
      </c>
      <c r="J31" s="16">
        <v>48207.705000000002</v>
      </c>
      <c r="K31" s="89">
        <v>45542.991000000002</v>
      </c>
      <c r="L31" s="62"/>
      <c r="M31" s="17">
        <v>47213.535000000003</v>
      </c>
      <c r="N31" s="102">
        <v>46084.853000000003</v>
      </c>
      <c r="O31" s="102">
        <v>40879.256000000001</v>
      </c>
      <c r="P31" s="89">
        <v>38510.048999999999</v>
      </c>
      <c r="Q31" s="62"/>
      <c r="R31" s="17">
        <v>37796.783470000002</v>
      </c>
      <c r="S31" s="16">
        <v>34569.281999999999</v>
      </c>
      <c r="T31" s="16">
        <v>33450.821169999996</v>
      </c>
      <c r="U31" s="89">
        <v>31130.789980000005</v>
      </c>
      <c r="W31" s="17">
        <v>27782.13391</v>
      </c>
      <c r="X31" s="16">
        <v>26950.730449999999</v>
      </c>
      <c r="Y31" s="16">
        <v>24632.748030000002</v>
      </c>
      <c r="Z31" s="89">
        <v>22615.502</v>
      </c>
      <c r="AB31" s="17">
        <v>20281.64474</v>
      </c>
      <c r="AC31" s="16">
        <v>19018.842049999999</v>
      </c>
      <c r="AD31" s="16">
        <v>16900.160390000001</v>
      </c>
      <c r="AE31" s="245"/>
    </row>
    <row r="32" spans="1:31" x14ac:dyDescent="0.25">
      <c r="A32" s="108" t="s">
        <v>69</v>
      </c>
      <c r="C32" s="107">
        <v>22238.671000000002</v>
      </c>
      <c r="D32" s="106">
        <v>28441.966</v>
      </c>
      <c r="E32" s="106">
        <v>24673.843999999997</v>
      </c>
      <c r="F32" s="105">
        <v>244383.587</v>
      </c>
      <c r="G32" s="62"/>
      <c r="H32" s="107">
        <v>152890.97500000001</v>
      </c>
      <c r="I32" s="106">
        <v>164151.84299999999</v>
      </c>
      <c r="J32" s="106">
        <v>227758.571</v>
      </c>
      <c r="K32" s="105">
        <v>258608.72100000002</v>
      </c>
      <c r="L32" s="62"/>
      <c r="M32" s="107">
        <v>732625.99399999995</v>
      </c>
      <c r="N32" s="106">
        <v>738189.06699999992</v>
      </c>
      <c r="O32" s="106">
        <v>1001500.9230000001</v>
      </c>
      <c r="P32" s="105">
        <v>1154847.4139999999</v>
      </c>
      <c r="Q32" s="62"/>
      <c r="R32" s="107">
        <v>1988992.2141699998</v>
      </c>
      <c r="S32" s="106">
        <v>2021100.1679999998</v>
      </c>
      <c r="T32" s="106">
        <v>2057133.4169000001</v>
      </c>
      <c r="U32" s="105">
        <v>2144920.43481</v>
      </c>
      <c r="W32" s="107">
        <v>2173506.4149599997</v>
      </c>
      <c r="X32" s="106">
        <v>2222141.1257200004</v>
      </c>
      <c r="Y32" s="106">
        <v>2297548.7777699996</v>
      </c>
      <c r="Z32" s="105">
        <v>2353647.264</v>
      </c>
      <c r="AB32" s="107">
        <v>2310074.9749000003</v>
      </c>
      <c r="AC32" s="106">
        <v>2389929.90332</v>
      </c>
      <c r="AD32" s="106">
        <v>2437972.8131200001</v>
      </c>
      <c r="AE32" s="247"/>
    </row>
    <row r="33" spans="1:31" x14ac:dyDescent="0.25">
      <c r="A33" s="104" t="s">
        <v>70</v>
      </c>
      <c r="C33" s="103">
        <v>69261.027000000002</v>
      </c>
      <c r="D33" s="102">
        <v>87532.631999999998</v>
      </c>
      <c r="E33" s="102">
        <v>84482.982000000004</v>
      </c>
      <c r="F33" s="63">
        <v>191409</v>
      </c>
      <c r="G33" s="62"/>
      <c r="H33" s="17">
        <v>212993.70400000003</v>
      </c>
      <c r="I33" s="16">
        <v>205987.87900000002</v>
      </c>
      <c r="J33" s="16">
        <v>199207.82799999998</v>
      </c>
      <c r="K33" s="89">
        <v>255712.05599999998</v>
      </c>
      <c r="L33" s="62"/>
      <c r="M33" s="17">
        <v>256245.40299999999</v>
      </c>
      <c r="N33" s="102">
        <v>235667.91499999998</v>
      </c>
      <c r="O33" s="102">
        <v>173305.39500000002</v>
      </c>
      <c r="P33" s="89">
        <v>220457.02399999998</v>
      </c>
      <c r="Q33" s="62"/>
      <c r="R33" s="17">
        <v>243070.95753000001</v>
      </c>
      <c r="S33" s="16">
        <v>250389.22</v>
      </c>
      <c r="T33" s="16">
        <v>357843.55</v>
      </c>
      <c r="U33" s="89">
        <v>260152.85136000003</v>
      </c>
      <c r="W33" s="17">
        <v>188491.95761999997</v>
      </c>
      <c r="X33" s="16">
        <v>147991.34144999998</v>
      </c>
      <c r="Y33" s="16">
        <v>178556.03832999998</v>
      </c>
      <c r="Z33" s="89">
        <v>146892.334</v>
      </c>
      <c r="AB33" s="17">
        <v>113256.07392999985</v>
      </c>
      <c r="AC33" s="16">
        <v>109491.72593999981</v>
      </c>
      <c r="AD33" s="16">
        <v>133846.10055999993</v>
      </c>
      <c r="AE33" s="245"/>
    </row>
    <row r="34" spans="1:31" x14ac:dyDescent="0.25">
      <c r="A34" s="104" t="s">
        <v>71</v>
      </c>
      <c r="C34" s="103">
        <v>44027.197999999997</v>
      </c>
      <c r="D34" s="102">
        <v>32194.972000000002</v>
      </c>
      <c r="E34" s="102">
        <v>45040.603000000003</v>
      </c>
      <c r="F34" s="63">
        <v>121827</v>
      </c>
      <c r="G34" s="62"/>
      <c r="H34" s="17">
        <v>140991.81099999999</v>
      </c>
      <c r="I34" s="16">
        <v>164361.91899999999</v>
      </c>
      <c r="J34" s="16">
        <v>201968.46799999999</v>
      </c>
      <c r="K34" s="89">
        <v>212791.95800000001</v>
      </c>
      <c r="L34" s="62"/>
      <c r="M34" s="17">
        <v>263342.13400000002</v>
      </c>
      <c r="N34" s="102">
        <v>289476.777</v>
      </c>
      <c r="O34" s="102">
        <v>242714.503</v>
      </c>
      <c r="P34" s="89">
        <v>196326.666</v>
      </c>
      <c r="Q34" s="62"/>
      <c r="R34" s="17">
        <v>244146.15896999999</v>
      </c>
      <c r="S34" s="16">
        <v>191647.022</v>
      </c>
      <c r="T34" s="16">
        <v>149008.26999999999</v>
      </c>
      <c r="U34" s="89">
        <v>159178.97121999998</v>
      </c>
      <c r="W34" s="17">
        <v>163725.00618999999</v>
      </c>
      <c r="X34" s="16">
        <v>187135.72613</v>
      </c>
      <c r="Y34" s="16">
        <v>165197.08821000002</v>
      </c>
      <c r="Z34" s="89">
        <v>136531.897</v>
      </c>
      <c r="AB34" s="17">
        <v>39046.671000000009</v>
      </c>
      <c r="AC34" s="16">
        <v>35625.724520000003</v>
      </c>
      <c r="AD34" s="16">
        <v>71377.895220000006</v>
      </c>
      <c r="AE34" s="245"/>
    </row>
    <row r="35" spans="1:31" x14ac:dyDescent="0.25">
      <c r="A35" s="104" t="s">
        <v>63</v>
      </c>
      <c r="C35" s="103">
        <v>179500.83300000001</v>
      </c>
      <c r="D35" s="102">
        <v>166972.51999999999</v>
      </c>
      <c r="E35" s="102">
        <v>164369.49799999999</v>
      </c>
      <c r="F35" s="63">
        <v>13635</v>
      </c>
      <c r="G35" s="62"/>
      <c r="H35" s="17">
        <v>3552.9670000000001</v>
      </c>
      <c r="I35" s="16">
        <v>2315.0129999999999</v>
      </c>
      <c r="J35" s="16">
        <v>1587.223</v>
      </c>
      <c r="K35" s="89">
        <v>4672.5479999999998</v>
      </c>
      <c r="L35" s="62"/>
      <c r="M35" s="17">
        <v>3379.931</v>
      </c>
      <c r="N35" s="102">
        <v>981.86400000000003</v>
      </c>
      <c r="O35" s="102">
        <v>242.803</v>
      </c>
      <c r="P35" s="89">
        <v>2316.9560000000001</v>
      </c>
      <c r="Q35" s="62"/>
      <c r="R35" s="17">
        <v>2828.54459</v>
      </c>
      <c r="S35" s="16">
        <v>1443.645</v>
      </c>
      <c r="T35" s="16">
        <v>778.78307999999993</v>
      </c>
      <c r="U35" s="89">
        <v>3345.9772599999997</v>
      </c>
      <c r="W35" s="17">
        <v>2319.1329799999999</v>
      </c>
      <c r="X35" s="16">
        <v>1452.38258</v>
      </c>
      <c r="Y35" s="16">
        <v>495.41951</v>
      </c>
      <c r="Z35" s="89">
        <v>1937.088</v>
      </c>
      <c r="AB35" s="17">
        <v>1375.47064</v>
      </c>
      <c r="AC35" s="16">
        <v>924.99531000000002</v>
      </c>
      <c r="AD35" s="16">
        <v>445.77323999999999</v>
      </c>
      <c r="AE35" s="245"/>
    </row>
    <row r="36" spans="1:31" x14ac:dyDescent="0.25">
      <c r="A36" s="104" t="s">
        <v>72</v>
      </c>
      <c r="C36" s="103">
        <v>20599.330999999998</v>
      </c>
      <c r="D36" s="102">
        <v>23268.532999999999</v>
      </c>
      <c r="E36" s="102">
        <v>23018.67</v>
      </c>
      <c r="F36" s="63">
        <v>21285.012999999999</v>
      </c>
      <c r="G36" s="62"/>
      <c r="H36" s="17">
        <v>20357.082999999999</v>
      </c>
      <c r="I36" s="16">
        <v>20778.077000000001</v>
      </c>
      <c r="J36" s="16">
        <v>20405.027999999998</v>
      </c>
      <c r="K36" s="89">
        <v>22230.067999999999</v>
      </c>
      <c r="L36" s="62"/>
      <c r="M36" s="17">
        <v>30404.13</v>
      </c>
      <c r="N36" s="102">
        <v>31517.111000000001</v>
      </c>
      <c r="O36" s="102">
        <v>44150.205999999998</v>
      </c>
      <c r="P36" s="89">
        <v>39930.457000000002</v>
      </c>
      <c r="Q36" s="62"/>
      <c r="R36" s="17">
        <v>46330.291369999999</v>
      </c>
      <c r="S36" s="16">
        <v>47665.360999999997</v>
      </c>
      <c r="T36" s="16">
        <v>45803.669959999999</v>
      </c>
      <c r="U36" s="89">
        <v>49993.587450000006</v>
      </c>
      <c r="W36" s="17">
        <v>47304.601970000003</v>
      </c>
      <c r="X36" s="16">
        <v>46403.46931</v>
      </c>
      <c r="Y36" s="16">
        <v>47935.175909999998</v>
      </c>
      <c r="Z36" s="89">
        <v>48847.766000000003</v>
      </c>
      <c r="AB36" s="17">
        <v>34350.97019</v>
      </c>
      <c r="AC36" s="16">
        <v>36020.956239999992</v>
      </c>
      <c r="AD36" s="16">
        <v>35911.304270000001</v>
      </c>
      <c r="AE36" s="245"/>
    </row>
    <row r="37" spans="1:31" x14ac:dyDescent="0.25">
      <c r="A37" s="104" t="s">
        <v>73</v>
      </c>
      <c r="C37" s="103">
        <v>26.085999999999999</v>
      </c>
      <c r="D37" s="102">
        <v>15.68</v>
      </c>
      <c r="E37" s="102">
        <v>0</v>
      </c>
      <c r="F37" s="63">
        <v>8177.8220000000001</v>
      </c>
      <c r="G37" s="62"/>
      <c r="H37" s="17">
        <v>4145.9719999999998</v>
      </c>
      <c r="I37" s="16">
        <v>6889.15</v>
      </c>
      <c r="J37" s="16">
        <v>10284.877</v>
      </c>
      <c r="K37" s="89">
        <v>3289.7159999999999</v>
      </c>
      <c r="L37" s="62"/>
      <c r="M37" s="17">
        <v>3587.9659999999999</v>
      </c>
      <c r="N37" s="102">
        <v>3778.143</v>
      </c>
      <c r="O37" s="102">
        <v>3848.4650000000001</v>
      </c>
      <c r="P37" s="89">
        <v>509.13799999999998</v>
      </c>
      <c r="Q37" s="62"/>
      <c r="R37" s="17">
        <v>540.5726699999999</v>
      </c>
      <c r="S37" s="16">
        <v>856.00099999999998</v>
      </c>
      <c r="T37" s="16">
        <v>544.11194999999998</v>
      </c>
      <c r="U37" s="89">
        <v>345.85831999999999</v>
      </c>
      <c r="W37" s="17">
        <v>0.37958999999999998</v>
      </c>
      <c r="X37" s="16">
        <v>1.8426300000000002</v>
      </c>
      <c r="Y37" s="16">
        <v>0</v>
      </c>
      <c r="Z37" s="89">
        <v>0</v>
      </c>
      <c r="AB37" s="17">
        <v>0</v>
      </c>
      <c r="AC37" s="16">
        <v>0</v>
      </c>
      <c r="AD37" s="16">
        <v>0</v>
      </c>
      <c r="AE37" s="245"/>
    </row>
    <row r="38" spans="1:31" x14ac:dyDescent="0.25">
      <c r="A38" s="104" t="s">
        <v>74</v>
      </c>
      <c r="C38" s="103">
        <v>0</v>
      </c>
      <c r="D38" s="102">
        <v>0</v>
      </c>
      <c r="E38" s="102">
        <v>0</v>
      </c>
      <c r="F38" s="63">
        <v>0</v>
      </c>
      <c r="G38" s="62"/>
      <c r="H38" s="17">
        <v>69320.545982999989</v>
      </c>
      <c r="I38" s="16">
        <v>73871.24602050001</v>
      </c>
      <c r="J38" s="16">
        <v>75550.900481399993</v>
      </c>
      <c r="K38" s="89">
        <v>75051.215771400006</v>
      </c>
      <c r="L38" s="62"/>
      <c r="M38" s="17">
        <v>124454.713626</v>
      </c>
      <c r="N38" s="102">
        <v>44293.507104000004</v>
      </c>
      <c r="O38" s="102">
        <v>42588.600665999998</v>
      </c>
      <c r="P38" s="89">
        <v>42539.402478000004</v>
      </c>
      <c r="Q38" s="62"/>
      <c r="R38" s="17">
        <v>44212.140869999996</v>
      </c>
      <c r="S38" s="16">
        <v>0</v>
      </c>
      <c r="T38" s="16">
        <v>0</v>
      </c>
      <c r="U38" s="89">
        <v>0</v>
      </c>
      <c r="W38" s="17">
        <v>0</v>
      </c>
      <c r="X38" s="16">
        <v>0</v>
      </c>
      <c r="Y38" s="16">
        <v>0</v>
      </c>
      <c r="Z38" s="89">
        <v>0</v>
      </c>
      <c r="AB38" s="17">
        <v>0</v>
      </c>
      <c r="AC38" s="16">
        <v>0</v>
      </c>
      <c r="AD38" s="16">
        <v>0</v>
      </c>
      <c r="AE38" s="245"/>
    </row>
    <row r="39" spans="1:31" x14ac:dyDescent="0.25">
      <c r="A39" s="104" t="s">
        <v>75</v>
      </c>
      <c r="C39" s="103">
        <v>48750.181000000004</v>
      </c>
      <c r="D39" s="102">
        <v>32595.547999999999</v>
      </c>
      <c r="E39" s="102">
        <v>27389.764000000003</v>
      </c>
      <c r="F39" s="63">
        <v>72747</v>
      </c>
      <c r="G39" s="62"/>
      <c r="H39" s="17">
        <v>36047.528017000004</v>
      </c>
      <c r="I39" s="16">
        <v>54955.078979499987</v>
      </c>
      <c r="J39" s="16">
        <v>85360.585518599997</v>
      </c>
      <c r="K39" s="89">
        <v>96698.621228599994</v>
      </c>
      <c r="L39" s="62"/>
      <c r="M39" s="17">
        <v>109855.740374</v>
      </c>
      <c r="N39" s="102">
        <v>75951.937896000003</v>
      </c>
      <c r="O39" s="102">
        <v>86534.080333999998</v>
      </c>
      <c r="P39" s="89">
        <v>131170.665522</v>
      </c>
      <c r="Q39" s="62"/>
      <c r="R39" s="17">
        <v>102042.00852</v>
      </c>
      <c r="S39" s="16">
        <v>181058.80100000001</v>
      </c>
      <c r="T39" s="16">
        <v>192400.84328999999</v>
      </c>
      <c r="U39" s="89">
        <v>124611.19492000001</v>
      </c>
      <c r="W39" s="17">
        <v>184388.19631999999</v>
      </c>
      <c r="X39" s="16">
        <v>173397.62323999999</v>
      </c>
      <c r="Y39" s="16">
        <v>176601.04979999998</v>
      </c>
      <c r="Z39" s="89">
        <v>153279.21400000001</v>
      </c>
      <c r="AB39" s="17">
        <v>139531.60856000002</v>
      </c>
      <c r="AC39" s="16">
        <v>126159.88077000005</v>
      </c>
      <c r="AD39" s="16">
        <v>101774.04383</v>
      </c>
      <c r="AE39" s="245"/>
    </row>
    <row r="40" spans="1:31" x14ac:dyDescent="0.25">
      <c r="A40" s="104" t="s">
        <v>65</v>
      </c>
      <c r="C40" s="103">
        <v>23028.55</v>
      </c>
      <c r="D40" s="102">
        <v>23641.133000000002</v>
      </c>
      <c r="E40" s="102">
        <v>26478.569</v>
      </c>
      <c r="F40" s="63">
        <v>12882</v>
      </c>
      <c r="G40" s="62"/>
      <c r="H40" s="17">
        <v>14671.491</v>
      </c>
      <c r="I40" s="16">
        <v>19713.671999999999</v>
      </c>
      <c r="J40" s="16">
        <v>24809.394</v>
      </c>
      <c r="K40" s="89">
        <v>38226.741000000002</v>
      </c>
      <c r="L40" s="62"/>
      <c r="M40" s="17">
        <v>44164.248</v>
      </c>
      <c r="N40" s="102">
        <v>49447.461000000003</v>
      </c>
      <c r="O40" s="102">
        <v>70702.445999999996</v>
      </c>
      <c r="P40" s="89">
        <v>65781.902000000002</v>
      </c>
      <c r="Q40" s="62"/>
      <c r="R40" s="17">
        <v>74692.572060000006</v>
      </c>
      <c r="S40" s="16">
        <v>77518.332999999999</v>
      </c>
      <c r="T40" s="16">
        <v>77169.678020000007</v>
      </c>
      <c r="U40" s="89">
        <v>69435.155989999999</v>
      </c>
      <c r="W40" s="17">
        <v>66886.679380000001</v>
      </c>
      <c r="X40" s="16">
        <v>69333.15217999999</v>
      </c>
      <c r="Y40" s="16">
        <v>67687.144569999989</v>
      </c>
      <c r="Z40" s="89">
        <v>89708.794999999998</v>
      </c>
      <c r="AB40" s="17">
        <v>79276.977849999996</v>
      </c>
      <c r="AC40" s="16">
        <v>75025.478570000007</v>
      </c>
      <c r="AD40" s="16">
        <v>65647.86249</v>
      </c>
      <c r="AE40" s="245"/>
    </row>
    <row r="41" spans="1:31" x14ac:dyDescent="0.25">
      <c r="A41" s="108" t="s">
        <v>76</v>
      </c>
      <c r="C41" s="107">
        <v>385193.20600000001</v>
      </c>
      <c r="D41" s="106">
        <v>366221.01799999992</v>
      </c>
      <c r="E41" s="106">
        <v>370780.08600000001</v>
      </c>
      <c r="F41" s="105">
        <v>441962.83499999996</v>
      </c>
      <c r="G41" s="62"/>
      <c r="H41" s="107">
        <v>502081.10199999996</v>
      </c>
      <c r="I41" s="106">
        <v>548872.03500000003</v>
      </c>
      <c r="J41" s="106">
        <v>619174.30399999989</v>
      </c>
      <c r="K41" s="105">
        <v>708672.92400000012</v>
      </c>
      <c r="L41" s="62"/>
      <c r="M41" s="107">
        <v>835434.26600000006</v>
      </c>
      <c r="N41" s="106">
        <v>731114.71600000001</v>
      </c>
      <c r="O41" s="106">
        <v>664086.49900000007</v>
      </c>
      <c r="P41" s="105">
        <v>699032.21099999989</v>
      </c>
      <c r="Q41" s="62"/>
      <c r="R41" s="107">
        <v>757863.24658000015</v>
      </c>
      <c r="S41" s="106">
        <v>750578.38299999991</v>
      </c>
      <c r="T41" s="106">
        <v>823548.90630000003</v>
      </c>
      <c r="U41" s="105">
        <v>667063.59652000002</v>
      </c>
      <c r="W41" s="107">
        <v>653115.95404999994</v>
      </c>
      <c r="X41" s="106">
        <v>625715.53752000001</v>
      </c>
      <c r="Y41" s="106">
        <v>636471.91632999992</v>
      </c>
      <c r="Z41" s="105">
        <v>577198.09400000004</v>
      </c>
      <c r="AB41" s="107">
        <v>406837.77216999989</v>
      </c>
      <c r="AC41" s="106">
        <v>383248.76134999993</v>
      </c>
      <c r="AD41" s="106">
        <v>409002.97960999992</v>
      </c>
      <c r="AE41" s="247"/>
    </row>
    <row r="42" spans="1:31" x14ac:dyDescent="0.25">
      <c r="A42" s="104" t="s">
        <v>77</v>
      </c>
      <c r="C42" s="103">
        <v>122179.16899999999</v>
      </c>
      <c r="D42" s="102">
        <v>115352.921</v>
      </c>
      <c r="E42" s="102">
        <v>162806.48800000001</v>
      </c>
      <c r="F42" s="63">
        <v>0</v>
      </c>
      <c r="G42" s="62"/>
      <c r="H42" s="17">
        <v>0</v>
      </c>
      <c r="I42" s="16">
        <v>0</v>
      </c>
      <c r="J42" s="16">
        <v>0</v>
      </c>
      <c r="K42" s="89">
        <v>0</v>
      </c>
      <c r="L42" s="62"/>
      <c r="M42" s="17">
        <v>0</v>
      </c>
      <c r="N42" s="62">
        <v>0</v>
      </c>
      <c r="O42" s="62">
        <v>0</v>
      </c>
      <c r="P42" s="89">
        <v>0</v>
      </c>
      <c r="Q42" s="62"/>
      <c r="R42" s="17">
        <v>0</v>
      </c>
      <c r="S42" s="16">
        <v>0</v>
      </c>
      <c r="T42" s="16">
        <v>0</v>
      </c>
      <c r="U42" s="89">
        <v>0</v>
      </c>
      <c r="W42" s="17">
        <v>0</v>
      </c>
      <c r="X42" s="16">
        <v>0</v>
      </c>
      <c r="Y42" s="16">
        <v>0</v>
      </c>
      <c r="Z42" s="89">
        <v>0</v>
      </c>
      <c r="AB42" s="17">
        <v>0</v>
      </c>
      <c r="AC42" s="16">
        <v>0</v>
      </c>
      <c r="AD42" s="16">
        <v>0</v>
      </c>
      <c r="AE42" s="245"/>
    </row>
    <row r="43" spans="1:31" ht="18" thickBot="1" x14ac:dyDescent="0.3">
      <c r="A43" s="185" t="s">
        <v>78</v>
      </c>
      <c r="C43" s="186">
        <v>2061199.385</v>
      </c>
      <c r="D43" s="184">
        <v>1954604.0760000001</v>
      </c>
      <c r="E43" s="184">
        <v>1894023.5789999999</v>
      </c>
      <c r="F43" s="187">
        <v>2101745.0889999997</v>
      </c>
      <c r="G43" s="62"/>
      <c r="H43" s="186">
        <v>2525963.4510000004</v>
      </c>
      <c r="I43" s="184">
        <v>2527047.9359929999</v>
      </c>
      <c r="J43" s="184">
        <v>2635552.9733356507</v>
      </c>
      <c r="K43" s="187">
        <v>2654903.5597700002</v>
      </c>
      <c r="L43" s="62"/>
      <c r="M43" s="186">
        <v>3934960.1957700001</v>
      </c>
      <c r="N43" s="184">
        <v>3817507.5161289223</v>
      </c>
      <c r="O43" s="184">
        <v>3785585.4036638541</v>
      </c>
      <c r="P43" s="187">
        <v>3773007.3149643634</v>
      </c>
      <c r="Q43" s="62"/>
      <c r="R43" s="186">
        <v>4832150.9460111614</v>
      </c>
      <c r="S43" s="184">
        <v>4619021.634660298</v>
      </c>
      <c r="T43" s="184">
        <v>4619816.172312377</v>
      </c>
      <c r="U43" s="187">
        <v>4933779.7910630964</v>
      </c>
      <c r="W43" s="186">
        <v>4502524.2077430962</v>
      </c>
      <c r="X43" s="184">
        <v>4265906.7106131008</v>
      </c>
      <c r="Y43" s="184">
        <v>3987849.9752130997</v>
      </c>
      <c r="Z43" s="187">
        <v>3510293.3497286052</v>
      </c>
      <c r="AB43" s="186">
        <v>2971590.8632323779</v>
      </c>
      <c r="AC43" s="184">
        <v>2814472.2718700003</v>
      </c>
      <c r="AD43" s="184">
        <v>2623371.3283942901</v>
      </c>
      <c r="AE43" s="246"/>
    </row>
    <row r="44" spans="1:31" x14ac:dyDescent="0.25">
      <c r="A44" s="101"/>
      <c r="C44" s="14"/>
      <c r="D44" s="14"/>
      <c r="E44" s="14"/>
      <c r="F44" s="14"/>
      <c r="H44" s="60"/>
      <c r="I44" s="60"/>
      <c r="J44" s="60"/>
      <c r="K44" s="60"/>
      <c r="M44" s="60"/>
      <c r="O44" s="14"/>
    </row>
    <row r="45" spans="1:31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</sheetData>
  <mergeCells count="6">
    <mergeCell ref="AB2:AE2"/>
    <mergeCell ref="C2:F2"/>
    <mergeCell ref="H2:K2"/>
    <mergeCell ref="M2:P2"/>
    <mergeCell ref="R2:U2"/>
    <mergeCell ref="W2:Z2"/>
  </mergeCells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85BC-6F67-4E95-9036-CA3485F461E6}">
  <dimension ref="A1:AE69"/>
  <sheetViews>
    <sheetView zoomScale="85" zoomScaleNormal="85" workbookViewId="0">
      <pane xSplit="1" topLeftCell="E1" activePane="topRight" state="frozen"/>
      <selection activeCell="A25" sqref="A25"/>
      <selection pane="topRight" activeCell="E34" sqref="E34"/>
    </sheetView>
  </sheetViews>
  <sheetFormatPr defaultColWidth="9.140625" defaultRowHeight="17.25" outlineLevelCol="1" x14ac:dyDescent="0.25"/>
  <cols>
    <col min="1" max="1" width="75.42578125" style="1" customWidth="1"/>
    <col min="2" max="2" width="2.42578125" style="1" customWidth="1"/>
    <col min="3" max="6" width="13.7109375" style="1" customWidth="1" outlineLevel="1"/>
    <col min="7" max="7" width="2.42578125" style="1" customWidth="1"/>
    <col min="8" max="11" width="13.7109375" style="1" customWidth="1" outlineLevel="1"/>
    <col min="12" max="12" width="2.42578125" style="1" customWidth="1"/>
    <col min="13" max="16" width="13.7109375" style="1" customWidth="1" outlineLevel="1"/>
    <col min="17" max="17" width="2.42578125" style="1" customWidth="1"/>
    <col min="18" max="20" width="13.7109375" style="1" customWidth="1" outlineLevel="1"/>
    <col min="21" max="21" width="13.7109375" style="1" customWidth="1"/>
    <col min="22" max="22" width="2.42578125" style="1" customWidth="1"/>
    <col min="23" max="26" width="13.7109375" style="1" customWidth="1" outlineLevel="1"/>
    <col min="27" max="27" width="2.42578125" style="1" customWidth="1"/>
    <col min="28" max="31" width="13.7109375" style="1" customWidth="1" outlineLevel="1"/>
    <col min="32" max="16384" width="9.140625" style="1"/>
  </cols>
  <sheetData>
    <row r="1" spans="1:31" ht="18" thickBot="1" x14ac:dyDescent="0.3"/>
    <row r="2" spans="1:31" ht="30" customHeight="1" thickBot="1" x14ac:dyDescent="0.3">
      <c r="A2" s="100" t="s">
        <v>79</v>
      </c>
      <c r="B2" s="66"/>
      <c r="C2" s="257">
        <v>2021</v>
      </c>
      <c r="D2" s="258"/>
      <c r="E2" s="258"/>
      <c r="F2" s="259"/>
      <c r="G2" s="66"/>
      <c r="H2" s="257">
        <v>2022</v>
      </c>
      <c r="I2" s="258"/>
      <c r="J2" s="258"/>
      <c r="K2" s="259"/>
      <c r="L2" s="66"/>
      <c r="M2" s="260">
        <v>2023</v>
      </c>
      <c r="N2" s="261"/>
      <c r="O2" s="261"/>
      <c r="P2" s="262"/>
      <c r="Q2" s="66"/>
      <c r="R2" s="254">
        <v>2024</v>
      </c>
      <c r="S2" s="255"/>
      <c r="T2" s="255"/>
      <c r="U2" s="256"/>
      <c r="W2" s="254">
        <v>2025</v>
      </c>
      <c r="X2" s="255"/>
      <c r="Y2" s="255"/>
      <c r="Z2" s="256"/>
      <c r="AB2" s="254">
        <v>2026</v>
      </c>
      <c r="AC2" s="255"/>
      <c r="AD2" s="255"/>
      <c r="AE2" s="256"/>
    </row>
    <row r="3" spans="1:31" ht="18" thickBot="1" x14ac:dyDescent="0.3">
      <c r="A3" s="65" t="s">
        <v>1</v>
      </c>
      <c r="B3" s="64"/>
      <c r="C3" s="144" t="s">
        <v>2</v>
      </c>
      <c r="D3" s="143" t="s">
        <v>3</v>
      </c>
      <c r="E3" s="143" t="s">
        <v>4</v>
      </c>
      <c r="F3" s="142" t="s">
        <v>5</v>
      </c>
      <c r="G3" s="64"/>
      <c r="H3" s="144" t="s">
        <v>7</v>
      </c>
      <c r="I3" s="143" t="s">
        <v>8</v>
      </c>
      <c r="J3" s="143" t="s">
        <v>9</v>
      </c>
      <c r="K3" s="142" t="s">
        <v>10</v>
      </c>
      <c r="L3" s="64"/>
      <c r="M3" s="144" t="s">
        <v>12</v>
      </c>
      <c r="N3" s="143" t="s">
        <v>13</v>
      </c>
      <c r="O3" s="143" t="s">
        <v>14</v>
      </c>
      <c r="P3" s="142" t="s">
        <v>15</v>
      </c>
      <c r="Q3" s="64"/>
      <c r="R3" s="95" t="s">
        <v>17</v>
      </c>
      <c r="S3" s="94" t="s">
        <v>18</v>
      </c>
      <c r="T3" s="94" t="s">
        <v>19</v>
      </c>
      <c r="U3" s="142" t="s">
        <v>20</v>
      </c>
      <c r="V3" s="219"/>
      <c r="W3" s="95" t="s">
        <v>104</v>
      </c>
      <c r="X3" s="94" t="s">
        <v>105</v>
      </c>
      <c r="Y3" s="94" t="s">
        <v>106</v>
      </c>
      <c r="Z3" s="227" t="s">
        <v>107</v>
      </c>
      <c r="AB3" s="95" t="s">
        <v>109</v>
      </c>
      <c r="AC3" s="94" t="s">
        <v>110</v>
      </c>
      <c r="AD3" s="94" t="s">
        <v>111</v>
      </c>
      <c r="AE3" s="227" t="s">
        <v>112</v>
      </c>
    </row>
    <row r="4" spans="1:31" ht="8.25" customHeight="1" x14ac:dyDescent="0.25">
      <c r="A4" s="23"/>
      <c r="C4" s="92"/>
      <c r="D4" s="91"/>
      <c r="E4" s="91"/>
      <c r="F4" s="90"/>
      <c r="H4" s="92"/>
      <c r="I4" s="91"/>
      <c r="J4" s="91"/>
      <c r="K4" s="90"/>
      <c r="M4" s="141"/>
      <c r="P4" s="127"/>
      <c r="R4" s="57"/>
      <c r="U4" s="56"/>
      <c r="W4" s="57"/>
      <c r="Z4" s="228"/>
      <c r="AB4" s="57"/>
      <c r="AE4" s="228"/>
    </row>
    <row r="5" spans="1:31" x14ac:dyDescent="0.25">
      <c r="A5" s="108" t="s">
        <v>80</v>
      </c>
      <c r="C5" s="145">
        <v>-103812.80900000001</v>
      </c>
      <c r="D5" s="146">
        <v>-83577.54429999995</v>
      </c>
      <c r="E5" s="146">
        <v>-109871.11470000003</v>
      </c>
      <c r="F5" s="147">
        <v>-51469.303000000073</v>
      </c>
      <c r="H5" s="145">
        <v>-119463.56300000005</v>
      </c>
      <c r="I5" s="146">
        <v>-123435.43199999988</v>
      </c>
      <c r="J5" s="146">
        <v>-64852.546999999904</v>
      </c>
      <c r="K5" s="147">
        <v>-133146.82600000012</v>
      </c>
      <c r="M5" s="164">
        <v>-154701.54999999999</v>
      </c>
      <c r="N5" s="106">
        <v>-149882.37900000002</v>
      </c>
      <c r="O5" s="106">
        <v>-199396.19499999995</v>
      </c>
      <c r="P5" s="165">
        <v>-187329.94300000032</v>
      </c>
      <c r="R5" s="145">
        <v>-167319.86720000001</v>
      </c>
      <c r="S5" s="146">
        <v>-223612.22143000001</v>
      </c>
      <c r="T5" s="146">
        <v>-151162.13937000022</v>
      </c>
      <c r="U5" s="147">
        <v>-669574.48051999987</v>
      </c>
      <c r="V5" s="14"/>
      <c r="W5" s="145">
        <v>-387256.75876</v>
      </c>
      <c r="X5" s="146">
        <v>-272675.23731999996</v>
      </c>
      <c r="Y5" s="146">
        <v>-366646.47937000031</v>
      </c>
      <c r="Z5" s="147">
        <v>-510015.86554999975</v>
      </c>
      <c r="AB5" s="145">
        <v>-173410.31967</v>
      </c>
      <c r="AC5" s="146">
        <v>-215992.92186</v>
      </c>
      <c r="AD5" s="146">
        <v>-241275.24073000019</v>
      </c>
      <c r="AE5" s="249"/>
    </row>
    <row r="6" spans="1:31" x14ac:dyDescent="0.25">
      <c r="A6" s="104" t="s">
        <v>81</v>
      </c>
      <c r="C6" s="103">
        <v>18037.936079999999</v>
      </c>
      <c r="D6" s="102">
        <v>17648.664920000003</v>
      </c>
      <c r="E6" s="102">
        <v>10426.714</v>
      </c>
      <c r="F6" s="63">
        <v>7105.7000000000044</v>
      </c>
      <c r="H6" s="17">
        <v>22063.704999999998</v>
      </c>
      <c r="I6" s="16">
        <v>23732.350999999999</v>
      </c>
      <c r="J6" s="16">
        <v>23857.888000000006</v>
      </c>
      <c r="K6" s="89">
        <v>25435.187000000005</v>
      </c>
      <c r="M6" s="166">
        <v>27801.207000000002</v>
      </c>
      <c r="N6" s="102">
        <v>30954.828999999991</v>
      </c>
      <c r="O6" s="102">
        <v>38557.635999999999</v>
      </c>
      <c r="P6" s="167">
        <v>52470.899000000005</v>
      </c>
      <c r="R6" s="17">
        <v>44391.923329999998</v>
      </c>
      <c r="S6" s="16">
        <v>49592.707670000011</v>
      </c>
      <c r="T6" s="16">
        <v>55424.96699999999</v>
      </c>
      <c r="U6" s="89">
        <v>412803.70785999997</v>
      </c>
      <c r="V6" s="14"/>
      <c r="W6" s="17">
        <v>62375.259789999989</v>
      </c>
      <c r="X6" s="16">
        <v>65788.17902000001</v>
      </c>
      <c r="Y6" s="16">
        <v>68229.839360000013</v>
      </c>
      <c r="Z6" s="89">
        <v>342734.02082999999</v>
      </c>
      <c r="AB6" s="17">
        <v>58115.32458</v>
      </c>
      <c r="AC6" s="16">
        <v>44414.954800000021</v>
      </c>
      <c r="AD6" s="16">
        <v>40408.597589999961</v>
      </c>
      <c r="AE6" s="245"/>
    </row>
    <row r="7" spans="1:31" x14ac:dyDescent="0.25">
      <c r="A7" s="104" t="s">
        <v>114</v>
      </c>
      <c r="C7" s="103"/>
      <c r="D7" s="102"/>
      <c r="E7" s="102"/>
      <c r="F7" s="63"/>
      <c r="H7" s="17"/>
      <c r="I7" s="16"/>
      <c r="J7" s="16"/>
      <c r="K7" s="89"/>
      <c r="M7" s="166">
        <v>0</v>
      </c>
      <c r="N7" s="102">
        <v>0</v>
      </c>
      <c r="O7" s="102">
        <v>0</v>
      </c>
      <c r="P7" s="167">
        <v>0</v>
      </c>
      <c r="R7" s="17">
        <v>0</v>
      </c>
      <c r="S7" s="16">
        <v>0</v>
      </c>
      <c r="T7" s="16">
        <v>0</v>
      </c>
      <c r="U7" s="89">
        <v>0</v>
      </c>
      <c r="V7" s="14"/>
      <c r="W7" s="17">
        <v>0</v>
      </c>
      <c r="X7" s="16">
        <v>0</v>
      </c>
      <c r="Y7" s="16">
        <v>0</v>
      </c>
      <c r="Z7" s="89">
        <v>0</v>
      </c>
      <c r="AB7" s="17">
        <v>-134434.15592194101</v>
      </c>
      <c r="AC7" s="16">
        <v>-3.7834979593753815E-10</v>
      </c>
      <c r="AD7" s="16">
        <v>-6981.2020000000193</v>
      </c>
      <c r="AE7" s="245"/>
    </row>
    <row r="8" spans="1:31" x14ac:dyDescent="0.25">
      <c r="A8" s="104" t="s">
        <v>82</v>
      </c>
      <c r="C8" s="138"/>
      <c r="D8" s="137"/>
      <c r="E8" s="137"/>
      <c r="F8" s="136"/>
      <c r="H8" s="17">
        <v>518.97400000000005</v>
      </c>
      <c r="I8" s="16">
        <v>-356.99300000000005</v>
      </c>
      <c r="J8" s="16">
        <v>379.1759999999997</v>
      </c>
      <c r="K8" s="89">
        <v>3959.6940000000009</v>
      </c>
      <c r="M8" s="166">
        <v>5579.4610000000011</v>
      </c>
      <c r="N8" s="102">
        <v>3795.2129999999979</v>
      </c>
      <c r="O8" s="102">
        <v>4164.461000000003</v>
      </c>
      <c r="P8" s="167">
        <v>-302.75300000000061</v>
      </c>
      <c r="R8" s="17">
        <v>45760.007530000003</v>
      </c>
      <c r="S8" s="16">
        <v>58627.785451999953</v>
      </c>
      <c r="T8" s="16">
        <v>63768.884018000041</v>
      </c>
      <c r="U8" s="89">
        <v>57293.133520000003</v>
      </c>
      <c r="V8" s="14"/>
      <c r="W8" s="17">
        <v>60658.696689999997</v>
      </c>
      <c r="X8" s="16">
        <v>65349.23262000001</v>
      </c>
      <c r="Y8" s="16">
        <v>68132.868110000039</v>
      </c>
      <c r="Z8" s="89">
        <v>72569.97557999994</v>
      </c>
      <c r="AB8" s="17">
        <v>75121.863700000016</v>
      </c>
      <c r="AC8" s="16">
        <v>76354.837229999946</v>
      </c>
      <c r="AD8" s="16">
        <v>79620.037849039509</v>
      </c>
      <c r="AE8" s="245"/>
    </row>
    <row r="9" spans="1:31" x14ac:dyDescent="0.25">
      <c r="A9" s="104" t="s">
        <v>83</v>
      </c>
      <c r="C9" s="103">
        <v>-63848.747330000035</v>
      </c>
      <c r="D9" s="102">
        <v>-73344.472299502959</v>
      </c>
      <c r="E9" s="102">
        <v>-25332.808640197036</v>
      </c>
      <c r="F9" s="63">
        <v>-1087.6534302999789</v>
      </c>
      <c r="H9" s="17">
        <v>58424.215000000026</v>
      </c>
      <c r="I9" s="16">
        <v>-71915.772999999986</v>
      </c>
      <c r="J9" s="16">
        <v>-58237.587000000029</v>
      </c>
      <c r="K9" s="89">
        <v>142047.15299999999</v>
      </c>
      <c r="M9" s="166">
        <v>-18160.830000000016</v>
      </c>
      <c r="N9" s="102">
        <v>-70870.620000000024</v>
      </c>
      <c r="O9" s="102">
        <v>-152416.55899999998</v>
      </c>
      <c r="P9" s="167">
        <v>-7473.7280000000319</v>
      </c>
      <c r="R9" s="17">
        <v>-109210.49158999996</v>
      </c>
      <c r="S9" s="16">
        <v>-120113.50325999997</v>
      </c>
      <c r="T9" s="16">
        <v>-58711.952090000006</v>
      </c>
      <c r="U9" s="89">
        <v>3.7145176850026473</v>
      </c>
      <c r="V9" s="14"/>
      <c r="W9" s="17">
        <v>44985.396629999974</v>
      </c>
      <c r="X9" s="16">
        <v>-41150.016980000073</v>
      </c>
      <c r="Y9" s="16">
        <v>-25980.074829999852</v>
      </c>
      <c r="Z9" s="89">
        <v>68843.814179999928</v>
      </c>
      <c r="AB9" s="17">
        <v>85848.089669999754</v>
      </c>
      <c r="AC9" s="16">
        <v>57425.182060000021</v>
      </c>
      <c r="AD9" s="16">
        <v>64233.096280000405</v>
      </c>
      <c r="AE9" s="245"/>
    </row>
    <row r="10" spans="1:31" ht="17.25" customHeight="1" x14ac:dyDescent="0.25">
      <c r="A10" s="122" t="s">
        <v>84</v>
      </c>
      <c r="C10" s="135"/>
      <c r="D10" s="134"/>
      <c r="E10" s="134"/>
      <c r="F10" s="133"/>
      <c r="H10" s="152">
        <v>-34178.578776999988</v>
      </c>
      <c r="I10" s="153">
        <v>36136.17097949997</v>
      </c>
      <c r="J10" s="153">
        <v>-34037.474722899984</v>
      </c>
      <c r="K10" s="154">
        <v>-22242.376579374984</v>
      </c>
      <c r="M10" s="168">
        <v>20207.260645399965</v>
      </c>
      <c r="N10" s="150">
        <v>14363.653013178762</v>
      </c>
      <c r="O10" s="150">
        <v>25317.44470435461</v>
      </c>
      <c r="P10" s="169">
        <v>4406.3314326399632</v>
      </c>
      <c r="R10" s="17">
        <v>-54003.256785152305</v>
      </c>
      <c r="S10" s="16">
        <v>3256.2567851523054</v>
      </c>
      <c r="T10" s="16">
        <v>-24816.870055490785</v>
      </c>
      <c r="U10" s="89">
        <v>105284</v>
      </c>
      <c r="V10" s="14"/>
      <c r="W10" s="17">
        <v>36561.81774978101</v>
      </c>
      <c r="X10" s="16">
        <v>-14285.616345803188</v>
      </c>
      <c r="Y10" s="16">
        <v>141571.6449192708</v>
      </c>
      <c r="Z10" s="89">
        <v>39745.641464306565</v>
      </c>
      <c r="AB10" s="17">
        <v>44032.571069911239</v>
      </c>
      <c r="AC10" s="16">
        <v>-8982.9953801429801</v>
      </c>
      <c r="AD10" s="16">
        <v>-3484.3267747299687</v>
      </c>
      <c r="AE10" s="245"/>
    </row>
    <row r="11" spans="1:31" x14ac:dyDescent="0.25">
      <c r="A11" s="132" t="s">
        <v>85</v>
      </c>
      <c r="C11" s="140">
        <v>-149623.62025000004</v>
      </c>
      <c r="D11" s="131">
        <v>-139273.3516795029</v>
      </c>
      <c r="E11" s="131">
        <v>-124777.20934019706</v>
      </c>
      <c r="F11" s="128">
        <v>-45451.256430300047</v>
      </c>
      <c r="H11" s="130">
        <v>-72635.247777000011</v>
      </c>
      <c r="I11" s="129">
        <v>-135839.67602049993</v>
      </c>
      <c r="J11" s="129">
        <v>-132890.54472289991</v>
      </c>
      <c r="K11" s="148">
        <v>16052.831420624898</v>
      </c>
      <c r="M11" s="170">
        <v>-119274.45135460004</v>
      </c>
      <c r="N11" s="129">
        <v>-171639.30398682129</v>
      </c>
      <c r="O11" s="129">
        <v>-283773.21229564527</v>
      </c>
      <c r="P11" s="171">
        <v>-138229.19356736037</v>
      </c>
      <c r="R11" s="213">
        <v>-240381.68471515228</v>
      </c>
      <c r="S11" s="214">
        <v>-232248.97478284774</v>
      </c>
      <c r="T11" s="214">
        <v>-115497.11049749091</v>
      </c>
      <c r="U11" s="215">
        <v>-94190</v>
      </c>
      <c r="V11" s="14"/>
      <c r="W11" s="213">
        <v>-182675.58790021902</v>
      </c>
      <c r="X11" s="214">
        <v>-196973.95900580322</v>
      </c>
      <c r="Y11" s="214">
        <v>-114691.70181072922</v>
      </c>
      <c r="Z11" s="215">
        <v>13877.586504306528</v>
      </c>
      <c r="AB11" s="213">
        <v>-44726.626572030014</v>
      </c>
      <c r="AC11" s="214">
        <v>-46780.943150143328</v>
      </c>
      <c r="AD11" s="214">
        <v>-67479.03778569038</v>
      </c>
      <c r="AE11" s="250"/>
    </row>
    <row r="12" spans="1:31" x14ac:dyDescent="0.25">
      <c r="A12" s="104" t="s">
        <v>86</v>
      </c>
      <c r="C12" s="138"/>
      <c r="D12" s="137"/>
      <c r="E12" s="137"/>
      <c r="F12" s="136"/>
      <c r="G12" s="139"/>
      <c r="H12" s="17">
        <v>-49487.72300000002</v>
      </c>
      <c r="I12" s="16">
        <v>-47790.537999999993</v>
      </c>
      <c r="J12" s="16">
        <v>-51099.917999999961</v>
      </c>
      <c r="K12" s="89">
        <v>-91652.205000000016</v>
      </c>
      <c r="L12" s="139"/>
      <c r="M12" s="166">
        <v>-95106.499000000025</v>
      </c>
      <c r="N12" s="102">
        <v>-140535.30800241994</v>
      </c>
      <c r="O12" s="102">
        <v>-102085.08424214201</v>
      </c>
      <c r="P12" s="167">
        <v>-104916.77222548006</v>
      </c>
      <c r="R12" s="17">
        <v>-100451.83502293885</v>
      </c>
      <c r="S12" s="16">
        <v>-133199.16497706115</v>
      </c>
      <c r="T12" s="16">
        <v>-128343.20713511278</v>
      </c>
      <c r="U12" s="89">
        <v>-66098.889146227972</v>
      </c>
      <c r="V12" s="14"/>
      <c r="W12" s="17">
        <v>-28364.42506713</v>
      </c>
      <c r="X12" s="16">
        <v>-23980.787531072205</v>
      </c>
      <c r="Y12" s="16">
        <v>-13947.219404305411</v>
      </c>
      <c r="Z12" s="89">
        <v>-15379.588803285718</v>
      </c>
      <c r="AB12" s="17">
        <v>-1021.8171539511391</v>
      </c>
      <c r="AC12" s="16">
        <v>-2286.7334241388016</v>
      </c>
      <c r="AD12" s="16">
        <v>-1424.1805719790277</v>
      </c>
      <c r="AE12" s="245"/>
    </row>
    <row r="13" spans="1:31" x14ac:dyDescent="0.25">
      <c r="A13" s="104" t="s">
        <v>87</v>
      </c>
      <c r="C13" s="138"/>
      <c r="D13" s="137"/>
      <c r="E13" s="137"/>
      <c r="F13" s="136"/>
      <c r="G13" s="139"/>
      <c r="H13" s="17">
        <v>-13050.280000000032</v>
      </c>
      <c r="I13" s="16">
        <v>-13097.667000000005</v>
      </c>
      <c r="J13" s="16">
        <v>-7525.6479999999792</v>
      </c>
      <c r="K13" s="89">
        <v>-18951.666000000012</v>
      </c>
      <c r="L13" s="139"/>
      <c r="M13" s="166">
        <v>-10111.848000000053</v>
      </c>
      <c r="N13" s="102">
        <v>-8619.2634922499346</v>
      </c>
      <c r="O13" s="102">
        <v>-11649.473705694018</v>
      </c>
      <c r="P13" s="167">
        <v>-9247.7819257059164</v>
      </c>
      <c r="R13" s="17">
        <v>-4039.6274021490008</v>
      </c>
      <c r="S13" s="16">
        <v>-4026.1671864926739</v>
      </c>
      <c r="T13" s="16">
        <v>-4603.7427814799812</v>
      </c>
      <c r="U13" s="89">
        <v>-35848.760137065357</v>
      </c>
      <c r="V13" s="14"/>
      <c r="W13" s="17">
        <v>-13153.496441523444</v>
      </c>
      <c r="X13" s="16">
        <v>-21276.909563399458</v>
      </c>
      <c r="Y13" s="16">
        <v>-16088.241661234963</v>
      </c>
      <c r="Z13" s="89">
        <v>-25513.410813389462</v>
      </c>
      <c r="AB13" s="17">
        <v>-3991.5434199999709</v>
      </c>
      <c r="AC13" s="16">
        <v>-1293.7504744332982</v>
      </c>
      <c r="AD13" s="16">
        <v>-2372.9084598246445</v>
      </c>
      <c r="AE13" s="245"/>
    </row>
    <row r="14" spans="1:31" x14ac:dyDescent="0.25">
      <c r="A14" s="104" t="s">
        <v>88</v>
      </c>
      <c r="C14" s="138"/>
      <c r="D14" s="137"/>
      <c r="E14" s="137"/>
      <c r="F14" s="136"/>
      <c r="G14" s="139"/>
      <c r="H14" s="17">
        <v>0</v>
      </c>
      <c r="I14" s="16">
        <v>0</v>
      </c>
      <c r="J14" s="16">
        <v>0</v>
      </c>
      <c r="K14" s="89">
        <v>0</v>
      </c>
      <c r="L14" s="139"/>
      <c r="M14" s="166">
        <v>0</v>
      </c>
      <c r="N14" s="102">
        <v>-85693</v>
      </c>
      <c r="O14" s="102">
        <v>0</v>
      </c>
      <c r="P14" s="167">
        <v>0</v>
      </c>
      <c r="R14" s="17">
        <v>0</v>
      </c>
      <c r="S14" s="16">
        <v>-42539</v>
      </c>
      <c r="T14" s="16">
        <v>0</v>
      </c>
      <c r="U14" s="89">
        <v>0</v>
      </c>
      <c r="V14" s="14"/>
      <c r="W14" s="17">
        <v>0</v>
      </c>
      <c r="X14" s="16">
        <v>0</v>
      </c>
      <c r="Y14" s="16">
        <v>0</v>
      </c>
      <c r="Z14" s="89">
        <v>0</v>
      </c>
      <c r="AB14" s="17">
        <v>0</v>
      </c>
      <c r="AC14" s="16">
        <v>0</v>
      </c>
      <c r="AD14" s="16">
        <v>0</v>
      </c>
      <c r="AE14" s="245"/>
    </row>
    <row r="15" spans="1:31" x14ac:dyDescent="0.25">
      <c r="A15" s="104" t="s">
        <v>89</v>
      </c>
      <c r="C15" s="138"/>
      <c r="D15" s="137"/>
      <c r="E15" s="137"/>
      <c r="F15" s="136"/>
      <c r="G15" s="139"/>
      <c r="H15" s="17">
        <v>0</v>
      </c>
      <c r="I15" s="16">
        <v>0</v>
      </c>
      <c r="J15" s="16">
        <v>-34455.892</v>
      </c>
      <c r="K15" s="89">
        <v>-7025.2009999999937</v>
      </c>
      <c r="L15" s="139"/>
      <c r="M15" s="166">
        <v>8.4999999998345288E-2</v>
      </c>
      <c r="N15" s="102">
        <v>-29304.901989999998</v>
      </c>
      <c r="O15" s="102">
        <v>0</v>
      </c>
      <c r="P15" s="167">
        <v>0</v>
      </c>
      <c r="R15" s="17">
        <v>0</v>
      </c>
      <c r="S15" s="16">
        <v>0</v>
      </c>
      <c r="T15" s="16">
        <v>0</v>
      </c>
      <c r="U15" s="89">
        <v>-4502</v>
      </c>
      <c r="V15" s="14"/>
      <c r="W15" s="17">
        <v>-2021.165</v>
      </c>
      <c r="X15" s="16">
        <v>-7883.4839999999995</v>
      </c>
      <c r="Y15" s="16">
        <v>-7585.0660000000007</v>
      </c>
      <c r="Z15" s="89">
        <v>-7743.1650000000009</v>
      </c>
      <c r="AB15" s="17">
        <v>0</v>
      </c>
      <c r="AC15" s="16">
        <v>0</v>
      </c>
      <c r="AD15" s="16">
        <v>0</v>
      </c>
      <c r="AE15" s="245"/>
    </row>
    <row r="16" spans="1:31" ht="17.25" customHeight="1" x14ac:dyDescent="0.25">
      <c r="A16" s="104" t="s">
        <v>90</v>
      </c>
      <c r="C16" s="138"/>
      <c r="D16" s="137"/>
      <c r="E16" s="137"/>
      <c r="F16" s="136"/>
      <c r="G16" s="139"/>
      <c r="H16" s="17">
        <v>0</v>
      </c>
      <c r="I16" s="16">
        <v>-3917.72</v>
      </c>
      <c r="J16" s="16">
        <v>-3389.5509610000004</v>
      </c>
      <c r="K16" s="89">
        <v>-4682.007710625001</v>
      </c>
      <c r="L16" s="139"/>
      <c r="M16" s="166">
        <v>-5194.8434999999999</v>
      </c>
      <c r="N16" s="102">
        <v>-8315.6309099999999</v>
      </c>
      <c r="O16" s="102">
        <v>-10000.000000000002</v>
      </c>
      <c r="P16" s="167">
        <v>-5862.2595899999978</v>
      </c>
      <c r="R16" s="17">
        <v>-5058.5225</v>
      </c>
      <c r="S16" s="16">
        <v>-5878.7773599999991</v>
      </c>
      <c r="T16" s="16">
        <v>-4400.2057300000306</v>
      </c>
      <c r="U16" s="89">
        <v>-17251.656299999973</v>
      </c>
      <c r="V16" s="14"/>
      <c r="W16" s="17">
        <v>-1.0900000634137541E-3</v>
      </c>
      <c r="X16" s="16">
        <v>-14990.000079999983</v>
      </c>
      <c r="Y16" s="16">
        <v>-0.21119999994698446</v>
      </c>
      <c r="Z16" s="89">
        <v>0.59236999999848194</v>
      </c>
      <c r="AB16" s="17">
        <v>25000</v>
      </c>
      <c r="AC16" s="16">
        <v>0</v>
      </c>
      <c r="AD16" s="16">
        <v>0</v>
      </c>
      <c r="AE16" s="245"/>
    </row>
    <row r="17" spans="1:31" x14ac:dyDescent="0.25">
      <c r="A17" s="104" t="s">
        <v>91</v>
      </c>
      <c r="C17" s="138"/>
      <c r="D17" s="137"/>
      <c r="E17" s="137"/>
      <c r="F17" s="136"/>
      <c r="G17" s="139"/>
      <c r="H17" s="17">
        <v>0.26100000000000001</v>
      </c>
      <c r="I17" s="16">
        <v>-0.26100000000000001</v>
      </c>
      <c r="J17" s="16">
        <v>0</v>
      </c>
      <c r="K17" s="89">
        <v>0</v>
      </c>
      <c r="L17" s="139"/>
      <c r="M17" s="166">
        <v>0</v>
      </c>
      <c r="N17" s="102">
        <v>0</v>
      </c>
      <c r="O17" s="102">
        <v>0</v>
      </c>
      <c r="P17" s="167">
        <v>0</v>
      </c>
      <c r="R17" s="17">
        <v>0</v>
      </c>
      <c r="S17" s="16">
        <v>0</v>
      </c>
      <c r="T17" s="16">
        <v>0</v>
      </c>
      <c r="U17" s="89">
        <v>0</v>
      </c>
      <c r="V17" s="14"/>
      <c r="W17" s="17">
        <v>0</v>
      </c>
      <c r="X17" s="16">
        <v>0</v>
      </c>
      <c r="Y17" s="16">
        <v>0</v>
      </c>
      <c r="Z17" s="89">
        <v>0</v>
      </c>
      <c r="AB17" s="17">
        <v>98199.165663079999</v>
      </c>
      <c r="AC17" s="16">
        <v>0</v>
      </c>
      <c r="AD17" s="16">
        <v>10499.339500000002</v>
      </c>
      <c r="AE17" s="245"/>
    </row>
    <row r="18" spans="1:31" x14ac:dyDescent="0.25">
      <c r="A18" s="122" t="s">
        <v>92</v>
      </c>
      <c r="C18" s="135"/>
      <c r="D18" s="134"/>
      <c r="E18" s="134"/>
      <c r="F18" s="133"/>
      <c r="G18" s="139"/>
      <c r="H18" s="152">
        <v>0</v>
      </c>
      <c r="I18" s="153">
        <v>1086.6569999999999</v>
      </c>
      <c r="J18" s="153">
        <v>2442.9940000000006</v>
      </c>
      <c r="K18" s="154">
        <v>4581.5259999999998</v>
      </c>
      <c r="L18" s="139"/>
      <c r="M18" s="168">
        <v>4738.2219999999998</v>
      </c>
      <c r="N18" s="150">
        <v>8193.5860000000011</v>
      </c>
      <c r="O18" s="150">
        <v>7112.2769999999982</v>
      </c>
      <c r="P18" s="169">
        <v>9519.9480000000003</v>
      </c>
      <c r="R18" s="17">
        <v>6375.62547</v>
      </c>
      <c r="S18" s="16">
        <v>5815.4735300000002</v>
      </c>
      <c r="T18" s="16">
        <v>1976.601999999999</v>
      </c>
      <c r="U18" s="89">
        <v>6799.3063600000041</v>
      </c>
      <c r="V18" s="14"/>
      <c r="W18" s="17">
        <v>8306.3004499999988</v>
      </c>
      <c r="X18" s="16">
        <v>5787.045729999998</v>
      </c>
      <c r="Y18" s="16">
        <v>3310.4632500000043</v>
      </c>
      <c r="Z18" s="89">
        <v>3040.4835700000003</v>
      </c>
      <c r="AB18" s="17">
        <v>1350.9344599999999</v>
      </c>
      <c r="AC18" s="16">
        <v>1082.3228799999988</v>
      </c>
      <c r="AD18" s="16">
        <v>2200.3232499999999</v>
      </c>
      <c r="AE18" s="245"/>
    </row>
    <row r="19" spans="1:31" x14ac:dyDescent="0.25">
      <c r="A19" s="132" t="s">
        <v>93</v>
      </c>
      <c r="C19" s="130">
        <v>-12613.20175</v>
      </c>
      <c r="D19" s="129">
        <v>-38467.951395299999</v>
      </c>
      <c r="E19" s="129">
        <v>-40536.855000000003</v>
      </c>
      <c r="F19" s="148">
        <v>-206472.98542110002</v>
      </c>
      <c r="H19" s="155">
        <v>-62537.742000000057</v>
      </c>
      <c r="I19" s="156">
        <v>-63719.529000000002</v>
      </c>
      <c r="J19" s="156">
        <v>-94028.014960999935</v>
      </c>
      <c r="K19" s="157">
        <v>-117729.55371062501</v>
      </c>
      <c r="M19" s="170">
        <v>-105674.8835000001</v>
      </c>
      <c r="N19" s="129">
        <v>-264274.51839466987</v>
      </c>
      <c r="O19" s="129">
        <v>-116622.28094783603</v>
      </c>
      <c r="P19" s="171">
        <v>-110506.86574118597</v>
      </c>
      <c r="R19" s="213">
        <v>-103174.35945508785</v>
      </c>
      <c r="S19" s="214">
        <v>-179827.63599355385</v>
      </c>
      <c r="T19" s="214">
        <v>-135370.55364659277</v>
      </c>
      <c r="U19" s="215">
        <v>-116902</v>
      </c>
      <c r="V19" s="14"/>
      <c r="W19" s="213">
        <v>-35232.787148653515</v>
      </c>
      <c r="X19" s="214">
        <v>-62344.135444471642</v>
      </c>
      <c r="Y19" s="214">
        <v>-34310.275015540319</v>
      </c>
      <c r="Z19" s="215">
        <v>-45595.088676675194</v>
      </c>
      <c r="AB19" s="213">
        <v>119536.73954912889</v>
      </c>
      <c r="AC19" s="214">
        <v>-2498.1610185721074</v>
      </c>
      <c r="AD19" s="214">
        <v>8902.5737181963341</v>
      </c>
      <c r="AE19" s="250"/>
    </row>
    <row r="20" spans="1:31" x14ac:dyDescent="0.25">
      <c r="A20" s="104" t="s">
        <v>94</v>
      </c>
      <c r="C20" s="138"/>
      <c r="D20" s="137"/>
      <c r="E20" s="137"/>
      <c r="F20" s="136"/>
      <c r="H20" s="17">
        <v>-13636.816999999999</v>
      </c>
      <c r="I20" s="16">
        <v>4096.3589999999931</v>
      </c>
      <c r="J20" s="16">
        <v>3704.0880000000052</v>
      </c>
      <c r="K20" s="89">
        <v>-5894.1779999999981</v>
      </c>
      <c r="M20" s="166">
        <v>775615.51400000008</v>
      </c>
      <c r="N20" s="102">
        <v>-17795.756400000071</v>
      </c>
      <c r="O20" s="102">
        <v>-911</v>
      </c>
      <c r="P20" s="167">
        <v>-0.21759999997448176</v>
      </c>
      <c r="R20" s="17">
        <v>972194.64144749532</v>
      </c>
      <c r="S20" s="16">
        <v>-880.89697549527045</v>
      </c>
      <c r="T20" s="16">
        <v>-2485.6903965000529</v>
      </c>
      <c r="U20" s="89">
        <v>4669</v>
      </c>
      <c r="W20" s="17">
        <v>-913.11989100000005</v>
      </c>
      <c r="X20" s="16">
        <v>-982.87377517481946</v>
      </c>
      <c r="Y20" s="16">
        <v>-926.40020602269192</v>
      </c>
      <c r="Z20" s="89">
        <v>-537.20468180248872</v>
      </c>
      <c r="AB20" s="17">
        <v>-458.49033750000001</v>
      </c>
      <c r="AC20" s="16">
        <v>-466.50497350000001</v>
      </c>
      <c r="AD20" s="16">
        <v>-412.32439850000003</v>
      </c>
      <c r="AE20" s="245"/>
    </row>
    <row r="21" spans="1:31" x14ac:dyDescent="0.25">
      <c r="A21" s="104" t="s">
        <v>95</v>
      </c>
      <c r="C21" s="138"/>
      <c r="D21" s="137"/>
      <c r="E21" s="137"/>
      <c r="F21" s="136"/>
      <c r="H21" s="17">
        <v>-519.23500000000001</v>
      </c>
      <c r="I21" s="16">
        <v>-729.40299999999991</v>
      </c>
      <c r="J21" s="16">
        <v>-2822.17</v>
      </c>
      <c r="K21" s="89">
        <v>-6070.6130000000003</v>
      </c>
      <c r="M21" s="166">
        <v>-6865.9880000000012</v>
      </c>
      <c r="N21" s="102">
        <v>-8612.6749999999993</v>
      </c>
      <c r="O21" s="102">
        <v>-4473.6709999999985</v>
      </c>
      <c r="P21" s="167">
        <v>-586.89600000000064</v>
      </c>
      <c r="R21" s="17">
        <v>-403.43299999999999</v>
      </c>
      <c r="S21" s="16">
        <v>-760.60100000000011</v>
      </c>
      <c r="T21" s="16">
        <v>-1081.3739999999998</v>
      </c>
      <c r="U21" s="89">
        <v>-380.44576999998708</v>
      </c>
      <c r="W21" s="17">
        <v>-133.09850000000006</v>
      </c>
      <c r="X21" s="16">
        <v>-22.393220000005385</v>
      </c>
      <c r="Y21" s="16">
        <v>-44.508279999994556</v>
      </c>
      <c r="Z21" s="89">
        <v>-1112</v>
      </c>
      <c r="AB21" s="17">
        <v>-216.68726000002061</v>
      </c>
      <c r="AC21" s="16">
        <v>-3.311489999978221</v>
      </c>
      <c r="AD21" s="16">
        <v>-405.52040999996825</v>
      </c>
      <c r="AE21" s="245"/>
    </row>
    <row r="22" spans="1:31" x14ac:dyDescent="0.25">
      <c r="A22" s="104" t="s">
        <v>96</v>
      </c>
      <c r="C22" s="138"/>
      <c r="D22" s="137"/>
      <c r="E22" s="137"/>
      <c r="F22" s="136"/>
      <c r="H22" s="17">
        <v>-6041.6490000000049</v>
      </c>
      <c r="I22" s="16">
        <v>-4443.4829999999856</v>
      </c>
      <c r="J22" s="16">
        <v>-6846.2929999999978</v>
      </c>
      <c r="K22" s="89">
        <v>-8795.4339999999793</v>
      </c>
      <c r="M22" s="166">
        <v>-9606.1145961917355</v>
      </c>
      <c r="N22" s="102">
        <v>-9207.7523106264707</v>
      </c>
      <c r="O22" s="102">
        <v>-15903.638342440856</v>
      </c>
      <c r="P22" s="167">
        <v>-17080.887726263376</v>
      </c>
      <c r="R22" s="17">
        <v>-18932.849193726899</v>
      </c>
      <c r="S22" s="16">
        <v>-25435.305816643289</v>
      </c>
      <c r="T22" s="16">
        <v>-21688.111308104359</v>
      </c>
      <c r="U22" s="89">
        <v>-15816.204071525441</v>
      </c>
      <c r="W22" s="17">
        <v>-21571</v>
      </c>
      <c r="X22" s="16">
        <v>-20520.169999999998</v>
      </c>
      <c r="Y22" s="16">
        <v>-22507.323000000004</v>
      </c>
      <c r="Z22" s="89">
        <v>-20684.907999999996</v>
      </c>
      <c r="AB22" s="17">
        <v>-18798.117999999999</v>
      </c>
      <c r="AC22" s="16">
        <v>-11529.152160000001</v>
      </c>
      <c r="AD22" s="16">
        <v>-17845.598575510718</v>
      </c>
      <c r="AE22" s="245"/>
    </row>
    <row r="23" spans="1:31" x14ac:dyDescent="0.25">
      <c r="A23" s="104" t="s">
        <v>97</v>
      </c>
      <c r="C23" s="138"/>
      <c r="D23" s="137"/>
      <c r="E23" s="137"/>
      <c r="F23" s="136"/>
      <c r="H23" s="17">
        <v>593865.85600000003</v>
      </c>
      <c r="I23" s="16">
        <v>0</v>
      </c>
      <c r="J23" s="16">
        <v>0</v>
      </c>
      <c r="K23" s="89">
        <v>0</v>
      </c>
      <c r="M23" s="166">
        <v>474154.05900000007</v>
      </c>
      <c r="N23" s="102">
        <v>-171.85746000002837</v>
      </c>
      <c r="O23" s="102">
        <v>0</v>
      </c>
      <c r="P23" s="167">
        <v>0</v>
      </c>
      <c r="R23" s="17">
        <v>0</v>
      </c>
      <c r="S23" s="16">
        <v>90.974199999999996</v>
      </c>
      <c r="T23" s="16">
        <v>0</v>
      </c>
      <c r="U23" s="89">
        <v>964167</v>
      </c>
      <c r="W23" s="17">
        <v>0</v>
      </c>
      <c r="X23" s="16">
        <v>0</v>
      </c>
      <c r="Y23" s="16">
        <v>0</v>
      </c>
      <c r="Z23" s="89">
        <v>0</v>
      </c>
      <c r="AB23" s="17">
        <v>0</v>
      </c>
      <c r="AC23" s="16">
        <v>0</v>
      </c>
      <c r="AD23" s="16">
        <v>0</v>
      </c>
      <c r="AE23" s="245"/>
    </row>
    <row r="24" spans="1:31" x14ac:dyDescent="0.25">
      <c r="A24" s="122" t="s">
        <v>98</v>
      </c>
      <c r="C24" s="135"/>
      <c r="D24" s="134"/>
      <c r="E24" s="134"/>
      <c r="F24" s="133"/>
      <c r="H24" s="152">
        <v>0</v>
      </c>
      <c r="I24" s="153">
        <v>0</v>
      </c>
      <c r="J24" s="153">
        <v>3708.6345656510002</v>
      </c>
      <c r="K24" s="154">
        <v>31226.669434348994</v>
      </c>
      <c r="M24" s="168">
        <v>10364.789000000001</v>
      </c>
      <c r="N24" s="150">
        <v>91833.419709631999</v>
      </c>
      <c r="O24" s="150">
        <v>2.9036799969617277E-4</v>
      </c>
      <c r="P24" s="169">
        <v>0</v>
      </c>
      <c r="R24" s="17">
        <v>32220.561458063996</v>
      </c>
      <c r="S24" s="16">
        <v>21868.741631085999</v>
      </c>
      <c r="T24" s="16">
        <v>0.24724499999865657</v>
      </c>
      <c r="U24" s="89">
        <v>-0.12112524958502036</v>
      </c>
      <c r="W24" s="17">
        <v>25313.951492550001</v>
      </c>
      <c r="X24" s="16">
        <v>18614.377863560145</v>
      </c>
      <c r="Y24" s="16">
        <v>8799.6465517448378</v>
      </c>
      <c r="Z24" s="89">
        <v>12338.507174109007</v>
      </c>
      <c r="AB24" s="17">
        <v>0</v>
      </c>
      <c r="AC24" s="16">
        <v>0</v>
      </c>
      <c r="AD24" s="16">
        <v>0</v>
      </c>
      <c r="AE24" s="245"/>
    </row>
    <row r="25" spans="1:31" x14ac:dyDescent="0.25">
      <c r="A25" s="132" t="s">
        <v>99</v>
      </c>
      <c r="C25" s="130">
        <v>7995.9684999999909</v>
      </c>
      <c r="D25" s="129">
        <v>-21743.5065</v>
      </c>
      <c r="E25" s="129">
        <v>-10504.912499999999</v>
      </c>
      <c r="F25" s="148">
        <v>-13245.380180599961</v>
      </c>
      <c r="G25" s="118"/>
      <c r="H25" s="155">
        <v>573668.15500000003</v>
      </c>
      <c r="I25" s="156">
        <v>-1076.5269999999923</v>
      </c>
      <c r="J25" s="156">
        <v>-2255.7404343489925</v>
      </c>
      <c r="K25" s="157">
        <v>10466.444434349018</v>
      </c>
      <c r="L25" s="118"/>
      <c r="M25" s="170">
        <v>1243662.2594038085</v>
      </c>
      <c r="N25" s="129">
        <v>56045.378539005425</v>
      </c>
      <c r="O25" s="129">
        <v>-21288.309052072855</v>
      </c>
      <c r="P25" s="171">
        <v>-17668.001326263351</v>
      </c>
      <c r="R25" s="213">
        <v>985078.92071183247</v>
      </c>
      <c r="S25" s="214">
        <v>-5117.087961052559</v>
      </c>
      <c r="T25" s="214">
        <v>-25254.928459604504</v>
      </c>
      <c r="U25" s="215">
        <v>952639.61871954554</v>
      </c>
      <c r="W25" s="213">
        <v>2696.7331015500022</v>
      </c>
      <c r="X25" s="214">
        <v>-2910.559131614682</v>
      </c>
      <c r="Y25" s="214">
        <v>-14679.084934277853</v>
      </c>
      <c r="Z25" s="215">
        <v>-9995.6055076934717</v>
      </c>
      <c r="AB25" s="213">
        <v>-19473.295597500019</v>
      </c>
      <c r="AC25" s="214">
        <v>-11998.968623499979</v>
      </c>
      <c r="AD25" s="214">
        <v>-18663.443384010687</v>
      </c>
      <c r="AE25" s="250"/>
    </row>
    <row r="26" spans="1:31" ht="8.25" customHeight="1" x14ac:dyDescent="0.25">
      <c r="A26" s="126"/>
      <c r="C26" s="15"/>
      <c r="D26" s="14"/>
      <c r="E26" s="14"/>
      <c r="F26" s="13"/>
      <c r="H26" s="17"/>
      <c r="I26" s="16"/>
      <c r="J26" s="16"/>
      <c r="K26" s="89"/>
      <c r="M26" s="166"/>
      <c r="N26" s="102"/>
      <c r="O26" s="62"/>
      <c r="P26" s="172"/>
      <c r="R26" s="17"/>
      <c r="S26" s="16"/>
      <c r="T26" s="16"/>
      <c r="U26" s="89"/>
      <c r="W26" s="17"/>
      <c r="X26" s="16"/>
      <c r="Y26" s="16"/>
      <c r="Z26" s="89"/>
      <c r="AB26" s="17"/>
      <c r="AC26" s="16"/>
      <c r="AD26" s="16"/>
      <c r="AE26" s="89"/>
    </row>
    <row r="27" spans="1:31" x14ac:dyDescent="0.25">
      <c r="A27" s="126" t="s">
        <v>100</v>
      </c>
      <c r="C27" s="125">
        <v>-154240.85350000006</v>
      </c>
      <c r="D27" s="119">
        <v>-199484.8095748029</v>
      </c>
      <c r="E27" s="119">
        <v>-175818.97684019708</v>
      </c>
      <c r="F27" s="123">
        <v>-265169.62203200004</v>
      </c>
      <c r="G27" s="118"/>
      <c r="H27" s="158">
        <v>438495.16522299999</v>
      </c>
      <c r="I27" s="159">
        <v>-200635.73202049994</v>
      </c>
      <c r="J27" s="159">
        <v>-229174.30011824885</v>
      </c>
      <c r="K27" s="160">
        <v>-91210.277855651104</v>
      </c>
      <c r="L27" s="118"/>
      <c r="M27" s="173">
        <v>1018712.9245492084</v>
      </c>
      <c r="N27" s="124">
        <v>-379868.44384248578</v>
      </c>
      <c r="O27" s="124">
        <v>-421683.80229555414</v>
      </c>
      <c r="P27" s="174">
        <v>-266404.06063480972</v>
      </c>
      <c r="R27" s="158">
        <v>641523.32371267828</v>
      </c>
      <c r="S27" s="159">
        <v>-417193.69873745413</v>
      </c>
      <c r="T27" s="159">
        <v>-276122.59260368813</v>
      </c>
      <c r="U27" s="160">
        <v>741547.27929839364</v>
      </c>
      <c r="W27" s="158">
        <v>-215211.64194732255</v>
      </c>
      <c r="X27" s="159">
        <v>-262228.65358188946</v>
      </c>
      <c r="Y27" s="159">
        <v>-163681.0617605474</v>
      </c>
      <c r="Z27" s="160">
        <v>-41713.107680062181</v>
      </c>
      <c r="AB27" s="158">
        <v>55336.817379598855</v>
      </c>
      <c r="AC27" s="159">
        <v>-61280.072792215411</v>
      </c>
      <c r="AD27" s="159">
        <v>-77237.907451504725</v>
      </c>
      <c r="AE27" s="251"/>
    </row>
    <row r="28" spans="1:31" x14ac:dyDescent="0.25">
      <c r="A28" s="104" t="s">
        <v>101</v>
      </c>
      <c r="C28" s="103">
        <v>-943.154</v>
      </c>
      <c r="D28" s="102">
        <v>503.67515519705898</v>
      </c>
      <c r="E28" s="102">
        <v>1060.4628448029412</v>
      </c>
      <c r="F28" s="63">
        <v>1139.0160000000001</v>
      </c>
      <c r="H28" s="17">
        <v>-2033.6420000000001</v>
      </c>
      <c r="I28" s="16">
        <v>12800.413</v>
      </c>
      <c r="J28" s="16">
        <v>8176.7710000000006</v>
      </c>
      <c r="K28" s="89">
        <v>-8111.621000000001</v>
      </c>
      <c r="M28" s="166">
        <v>-34035.182999999997</v>
      </c>
      <c r="N28" s="102">
        <v>-13100.843000000001</v>
      </c>
      <c r="O28" s="102">
        <v>14732.348603086077</v>
      </c>
      <c r="P28" s="167">
        <v>7427.1604041362298</v>
      </c>
      <c r="R28" s="17">
        <v>16154.471219170448</v>
      </c>
      <c r="S28" s="16">
        <v>-4975.617602830891</v>
      </c>
      <c r="T28" s="16">
        <v>1965.1628914181347</v>
      </c>
      <c r="U28" s="89">
        <v>17347.737991425311</v>
      </c>
      <c r="W28" s="17">
        <v>-18922.4092342695</v>
      </c>
      <c r="X28" s="16">
        <v>-4801.8156302932002</v>
      </c>
      <c r="Y28" s="16">
        <v>-2566.4035636084009</v>
      </c>
      <c r="Z28" s="89">
        <v>3197.1639811085006</v>
      </c>
      <c r="AB28" s="17">
        <v>-13219.488986985569</v>
      </c>
      <c r="AC28" s="16">
        <v>5056.7794833731359</v>
      </c>
      <c r="AD28" s="16">
        <v>-10738.605888737471</v>
      </c>
      <c r="AE28" s="245"/>
    </row>
    <row r="29" spans="1:31" x14ac:dyDescent="0.25">
      <c r="A29" s="122" t="s">
        <v>102</v>
      </c>
      <c r="C29" s="149">
        <v>1246351.4739999999</v>
      </c>
      <c r="D29" s="150">
        <v>1091167.4664999999</v>
      </c>
      <c r="E29" s="150">
        <v>892186.33208039403</v>
      </c>
      <c r="F29" s="151">
        <v>717427.81808499992</v>
      </c>
      <c r="H29" s="152">
        <v>453397.21205299988</v>
      </c>
      <c r="I29" s="153">
        <v>889858.73527599988</v>
      </c>
      <c r="J29" s="153">
        <v>702023.41625549993</v>
      </c>
      <c r="K29" s="154">
        <v>481025.88713725109</v>
      </c>
      <c r="M29" s="168">
        <v>381704.53663520009</v>
      </c>
      <c r="N29" s="150">
        <v>1366382.2781844086</v>
      </c>
      <c r="O29" s="150">
        <v>973412.99134192278</v>
      </c>
      <c r="P29" s="169">
        <v>566461.53764945478</v>
      </c>
      <c r="R29" s="17">
        <v>307484.80941878096</v>
      </c>
      <c r="S29" s="16">
        <v>965162.45857361599</v>
      </c>
      <c r="T29" s="16">
        <v>542994.14223333111</v>
      </c>
      <c r="U29" s="89">
        <v>268836.71252106113</v>
      </c>
      <c r="W29" s="17">
        <v>1027731.9298108818</v>
      </c>
      <c r="X29" s="16">
        <v>793597.8786292898</v>
      </c>
      <c r="Y29" s="16">
        <v>526567.40941710712</v>
      </c>
      <c r="Z29" s="89">
        <v>360319.94409295131</v>
      </c>
      <c r="AB29" s="17">
        <v>321804.00039399765</v>
      </c>
      <c r="AC29" s="16">
        <v>363921.19045572897</v>
      </c>
      <c r="AD29" s="16">
        <v>307697.89714688703</v>
      </c>
      <c r="AE29" s="245"/>
    </row>
    <row r="30" spans="1:31" ht="18" thickBot="1" x14ac:dyDescent="0.3">
      <c r="A30" s="121" t="s">
        <v>103</v>
      </c>
      <c r="C30" s="6">
        <v>1091167.4664999999</v>
      </c>
      <c r="D30" s="5">
        <v>892186.33208039403</v>
      </c>
      <c r="E30" s="5">
        <v>717427.81808499992</v>
      </c>
      <c r="F30" s="120">
        <v>453397.21205299988</v>
      </c>
      <c r="H30" s="161">
        <v>889858.73527599988</v>
      </c>
      <c r="I30" s="162">
        <v>702023.41625549993</v>
      </c>
      <c r="J30" s="162">
        <v>481025.88713725109</v>
      </c>
      <c r="K30" s="163">
        <v>381703.9882816</v>
      </c>
      <c r="M30" s="175">
        <v>1366382.2781844086</v>
      </c>
      <c r="N30" s="176">
        <v>973412.99134192278</v>
      </c>
      <c r="O30" s="176">
        <v>566461.53764945478</v>
      </c>
      <c r="P30" s="177">
        <v>307484.63741878129</v>
      </c>
      <c r="R30" s="216">
        <v>965162.60435062973</v>
      </c>
      <c r="S30" s="217">
        <v>542993.14223333099</v>
      </c>
      <c r="T30" s="217">
        <v>268836.71252106113</v>
      </c>
      <c r="U30" s="218">
        <v>1027731.72981088</v>
      </c>
      <c r="W30" s="216">
        <v>793597.8786292898</v>
      </c>
      <c r="X30" s="217">
        <v>526567.40941710712</v>
      </c>
      <c r="Y30" s="217">
        <v>360319.94409295131</v>
      </c>
      <c r="Z30" s="218">
        <v>321804.00039399765</v>
      </c>
      <c r="AB30" s="216">
        <v>363921.19045572897</v>
      </c>
      <c r="AC30" s="217">
        <v>307697.89714688703</v>
      </c>
      <c r="AD30" s="217">
        <v>219721.41774352881</v>
      </c>
      <c r="AE30" s="252"/>
    </row>
    <row r="31" spans="1:31" x14ac:dyDescent="0.25">
      <c r="A31" s="101"/>
      <c r="C31" s="119"/>
      <c r="D31" s="119"/>
      <c r="E31" s="119"/>
      <c r="F31" s="119"/>
      <c r="H31" s="69"/>
      <c r="I31" s="69"/>
      <c r="J31" s="69"/>
      <c r="K31" s="69"/>
      <c r="M31" s="69"/>
      <c r="N31" s="118"/>
      <c r="O31" s="118"/>
      <c r="P31" s="119"/>
      <c r="R31" s="118"/>
      <c r="S31" s="118"/>
    </row>
    <row r="34" spans="11:16" x14ac:dyDescent="0.25">
      <c r="K34" s="14"/>
    </row>
    <row r="35" spans="11:16" x14ac:dyDescent="0.25">
      <c r="K35" s="14"/>
    </row>
    <row r="36" spans="11:16" x14ac:dyDescent="0.25">
      <c r="K36" s="14"/>
    </row>
    <row r="37" spans="11:16" x14ac:dyDescent="0.25">
      <c r="K37" s="14"/>
    </row>
    <row r="38" spans="11:16" x14ac:dyDescent="0.25">
      <c r="K38" s="14"/>
    </row>
    <row r="39" spans="11:16" x14ac:dyDescent="0.25">
      <c r="K39" s="14"/>
      <c r="P39" s="14"/>
    </row>
    <row r="40" spans="11:16" x14ac:dyDescent="0.25">
      <c r="K40" s="14"/>
      <c r="P40" s="14"/>
    </row>
    <row r="41" spans="11:16" x14ac:dyDescent="0.25">
      <c r="K41" s="14"/>
      <c r="P41" s="14"/>
    </row>
    <row r="42" spans="11:16" x14ac:dyDescent="0.25">
      <c r="K42" s="14"/>
      <c r="P42" s="14"/>
    </row>
    <row r="43" spans="11:16" x14ac:dyDescent="0.25">
      <c r="K43" s="14"/>
      <c r="P43" s="14"/>
    </row>
    <row r="44" spans="11:16" x14ac:dyDescent="0.25">
      <c r="K44" s="14"/>
      <c r="P44" s="14"/>
    </row>
    <row r="45" spans="11:16" x14ac:dyDescent="0.25">
      <c r="K45" s="14"/>
      <c r="P45" s="14"/>
    </row>
    <row r="46" spans="11:16" x14ac:dyDescent="0.25">
      <c r="K46" s="14"/>
      <c r="P46" s="14"/>
    </row>
    <row r="47" spans="11:16" x14ac:dyDescent="0.25">
      <c r="K47" s="14"/>
      <c r="P47" s="14"/>
    </row>
    <row r="48" spans="11:16" x14ac:dyDescent="0.25">
      <c r="K48" s="14"/>
      <c r="P48" s="14"/>
    </row>
    <row r="49" spans="11:16" x14ac:dyDescent="0.25">
      <c r="K49" s="14"/>
      <c r="P49" s="14"/>
    </row>
    <row r="50" spans="11:16" x14ac:dyDescent="0.25">
      <c r="K50" s="14"/>
      <c r="P50" s="14"/>
    </row>
    <row r="51" spans="11:16" x14ac:dyDescent="0.25">
      <c r="K51" s="14"/>
      <c r="P51" s="14"/>
    </row>
    <row r="52" spans="11:16" x14ac:dyDescent="0.25">
      <c r="K52" s="14"/>
      <c r="P52" s="14"/>
    </row>
    <row r="53" spans="11:16" x14ac:dyDescent="0.25">
      <c r="K53" s="14"/>
      <c r="P53" s="14"/>
    </row>
    <row r="54" spans="11:16" x14ac:dyDescent="0.25">
      <c r="K54" s="14"/>
      <c r="P54" s="14"/>
    </row>
    <row r="55" spans="11:16" x14ac:dyDescent="0.25">
      <c r="K55" s="14"/>
      <c r="P55" s="14"/>
    </row>
    <row r="56" spans="11:16" x14ac:dyDescent="0.25">
      <c r="K56" s="14"/>
      <c r="P56" s="14"/>
    </row>
    <row r="57" spans="11:16" x14ac:dyDescent="0.25">
      <c r="K57" s="14"/>
      <c r="P57" s="14"/>
    </row>
    <row r="58" spans="11:16" x14ac:dyDescent="0.25">
      <c r="K58" s="14"/>
      <c r="P58" s="14"/>
    </row>
    <row r="59" spans="11:16" x14ac:dyDescent="0.25">
      <c r="K59" s="14"/>
      <c r="P59" s="14"/>
    </row>
    <row r="60" spans="11:16" x14ac:dyDescent="0.25">
      <c r="P60" s="14"/>
    </row>
    <row r="61" spans="11:16" x14ac:dyDescent="0.25">
      <c r="P61" s="14"/>
    </row>
    <row r="62" spans="11:16" x14ac:dyDescent="0.25">
      <c r="P62" s="14"/>
    </row>
    <row r="63" spans="11:16" x14ac:dyDescent="0.25">
      <c r="P63" s="14"/>
    </row>
    <row r="64" spans="11:16" x14ac:dyDescent="0.25">
      <c r="P64" s="14"/>
    </row>
    <row r="65" spans="16:16" x14ac:dyDescent="0.25">
      <c r="P65" s="14"/>
    </row>
    <row r="66" spans="16:16" x14ac:dyDescent="0.25">
      <c r="P66" s="14"/>
    </row>
    <row r="67" spans="16:16" x14ac:dyDescent="0.25">
      <c r="P67" s="14"/>
    </row>
    <row r="68" spans="16:16" x14ac:dyDescent="0.25">
      <c r="P68" s="14"/>
    </row>
    <row r="69" spans="16:16" x14ac:dyDescent="0.25">
      <c r="P69" s="14"/>
    </row>
  </sheetData>
  <mergeCells count="6">
    <mergeCell ref="AB2:AE2"/>
    <mergeCell ref="C2:F2"/>
    <mergeCell ref="H2:K2"/>
    <mergeCell ref="M2:P2"/>
    <mergeCell ref="R2:U2"/>
    <mergeCell ref="W2:Z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0B2612D7536E48AED6992887B5DE2C" ma:contentTypeVersion="6" ma:contentTypeDescription="Opprett et nytt dokument." ma:contentTypeScope="" ma:versionID="de68cb9c6dc7515aa6b3183759d5c41b">
  <xsd:schema xmlns:xsd="http://www.w3.org/2001/XMLSchema" xmlns:xs="http://www.w3.org/2001/XMLSchema" xmlns:p="http://schemas.microsoft.com/office/2006/metadata/properties" xmlns:ns2="35f63fa4-bd8a-4291-928f-8ea690b0ce78" xmlns:ns3="f6a703e4-6dea-47b5-96bc-9aaaf7489623" targetNamespace="http://schemas.microsoft.com/office/2006/metadata/properties" ma:root="true" ma:fieldsID="70c155e2a537827aeb9d6a2877fab212" ns2:_="" ns3:_="">
    <xsd:import namespace="35f63fa4-bd8a-4291-928f-8ea690b0ce78"/>
    <xsd:import namespace="f6a703e4-6dea-47b5-96bc-9aaaf7489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63fa4-bd8a-4291-928f-8ea690b0ce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703e4-6dea-47b5-96bc-9aaaf7489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BEEBA7-9E5A-49A6-9DFA-12A44189E0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CAAB7-94CC-486C-9B5B-94E6433F6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63fa4-bd8a-4291-928f-8ea690b0ce78"/>
    <ds:schemaRef ds:uri="f6a703e4-6dea-47b5-96bc-9aaaf7489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25A4C7-5379-409D-8463-2A9D64E4D99D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6a703e4-6dea-47b5-96bc-9aaaf7489623"/>
    <ds:schemaRef ds:uri="http://purl.org/dc/dcmitype/"/>
    <ds:schemaRef ds:uri="35f63fa4-bd8a-4291-928f-8ea690b0ce7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&amp; segment P&amp;Ls</vt:lpstr>
      <vt:lpstr>Group BS</vt:lpstr>
      <vt:lpstr>Group 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Meidell</dc:creator>
  <cp:keywords/>
  <dc:description/>
  <cp:lastModifiedBy>Mathias Meidell</cp:lastModifiedBy>
  <cp:revision/>
  <dcterms:created xsi:type="dcterms:W3CDTF">2024-04-11T04:56:07Z</dcterms:created>
  <dcterms:modified xsi:type="dcterms:W3CDTF">2026-10-19T11:49:35Z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0x010100B90B2612D7536E48AED6992887B5DE2C</vt:lpwstr>
  </property>
</Properties>
</file>